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Projekty\25_05 Rekonstrukce části ulice Sportovní, Přelouč_31.10.2025\8. Tisk\F. Soupis prací_neoceněný\"/>
    </mc:Choice>
  </mc:AlternateContent>
  <xr:revisionPtr revIDLastSave="0" documentId="13_ncr:1_{8A4C2FDC-3779-4743-BB9B-5B90FC395880}" xr6:coauthVersionLast="47" xr6:coauthVersionMax="47" xr10:uidLastSave="{00000000-0000-0000-0000-000000000000}"/>
  <bookViews>
    <workbookView xWindow="38280" yWindow="-120" windowWidth="38640" windowHeight="21390" xr2:uid="{00000000-000D-0000-FFFF-FFFF00000000}"/>
  </bookViews>
  <sheets>
    <sheet name="Rekapitulace" sheetId="4" r:id="rId1"/>
    <sheet name="010" sheetId="2" r:id="rId2"/>
    <sheet name="SO10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6" i="3" l="1"/>
  <c r="I193" i="3" s="1"/>
  <c r="I242" i="3"/>
  <c r="O242" i="3" s="1"/>
  <c r="O238" i="3"/>
  <c r="I238" i="3"/>
  <c r="O234" i="3"/>
  <c r="I234" i="3"/>
  <c r="I230" i="3"/>
  <c r="O230" i="3" s="1"/>
  <c r="I226" i="3"/>
  <c r="O226" i="3" s="1"/>
  <c r="I222" i="3"/>
  <c r="O222" i="3" s="1"/>
  <c r="I218" i="3"/>
  <c r="O218" i="3" s="1"/>
  <c r="O214" i="3"/>
  <c r="I214" i="3"/>
  <c r="O210" i="3"/>
  <c r="I210" i="3"/>
  <c r="I206" i="3"/>
  <c r="O206" i="3" s="1"/>
  <c r="I202" i="3"/>
  <c r="O202" i="3" s="1"/>
  <c r="I198" i="3"/>
  <c r="O198" i="3" s="1"/>
  <c r="I194" i="3"/>
  <c r="O194" i="3" s="1"/>
  <c r="I189" i="3"/>
  <c r="O189" i="3" s="1"/>
  <c r="I185" i="3"/>
  <c r="O185" i="3" s="1"/>
  <c r="I181" i="3"/>
  <c r="O181" i="3" s="1"/>
  <c r="I123" i="3"/>
  <c r="I176" i="3"/>
  <c r="O176" i="3" s="1"/>
  <c r="I172" i="3"/>
  <c r="O172" i="3" s="1"/>
  <c r="O168" i="3"/>
  <c r="I168" i="3"/>
  <c r="O164" i="3"/>
  <c r="I164" i="3"/>
  <c r="I160" i="3"/>
  <c r="O160" i="3" s="1"/>
  <c r="I156" i="3"/>
  <c r="O156" i="3" s="1"/>
  <c r="I152" i="3"/>
  <c r="O152" i="3" s="1"/>
  <c r="I148" i="3"/>
  <c r="O148" i="3" s="1"/>
  <c r="O144" i="3"/>
  <c r="I144" i="3"/>
  <c r="O140" i="3"/>
  <c r="I140" i="3"/>
  <c r="I136" i="3"/>
  <c r="O136" i="3" s="1"/>
  <c r="I132" i="3"/>
  <c r="O132" i="3" s="1"/>
  <c r="I128" i="3"/>
  <c r="O128" i="3" s="1"/>
  <c r="I124" i="3"/>
  <c r="O124" i="3" s="1"/>
  <c r="I114" i="3"/>
  <c r="I119" i="3"/>
  <c r="O119" i="3" s="1"/>
  <c r="I115" i="3"/>
  <c r="O115" i="3" s="1"/>
  <c r="I110" i="3"/>
  <c r="O110" i="3" s="1"/>
  <c r="I106" i="3"/>
  <c r="O106" i="3" s="1"/>
  <c r="I102" i="3"/>
  <c r="O102" i="3" s="1"/>
  <c r="O98" i="3"/>
  <c r="I98" i="3"/>
  <c r="O94" i="3"/>
  <c r="I94" i="3"/>
  <c r="I90" i="3"/>
  <c r="O90" i="3" s="1"/>
  <c r="I86" i="3"/>
  <c r="O86" i="3" s="1"/>
  <c r="I82" i="3"/>
  <c r="O82" i="3" s="1"/>
  <c r="I78" i="3"/>
  <c r="O78" i="3" s="1"/>
  <c r="O74" i="3"/>
  <c r="I74" i="3"/>
  <c r="O70" i="3"/>
  <c r="I70" i="3"/>
  <c r="I66" i="3"/>
  <c r="O66" i="3" s="1"/>
  <c r="I62" i="3"/>
  <c r="O62" i="3" s="1"/>
  <c r="I58" i="3"/>
  <c r="O58" i="3" s="1"/>
  <c r="I54" i="3"/>
  <c r="O54" i="3" s="1"/>
  <c r="O50" i="3"/>
  <c r="I50" i="3"/>
  <c r="O46" i="3"/>
  <c r="I46" i="3"/>
  <c r="I42" i="3"/>
  <c r="O42" i="3" s="1"/>
  <c r="I38" i="3"/>
  <c r="I25" i="3" s="1"/>
  <c r="I34" i="3"/>
  <c r="O34" i="3" s="1"/>
  <c r="I30" i="3"/>
  <c r="O30" i="3" s="1"/>
  <c r="O26" i="3"/>
  <c r="I26" i="3"/>
  <c r="I8" i="3"/>
  <c r="I21" i="3"/>
  <c r="O21" i="3" s="1"/>
  <c r="O17" i="3"/>
  <c r="I17" i="3"/>
  <c r="O13" i="3"/>
  <c r="I13" i="3"/>
  <c r="O9" i="3"/>
  <c r="I9" i="3"/>
  <c r="I8" i="2"/>
  <c r="I3" i="2" s="1"/>
  <c r="C10" i="4" s="1"/>
  <c r="I33" i="2"/>
  <c r="O33" i="2" s="1"/>
  <c r="I29" i="2"/>
  <c r="O29" i="2" s="1"/>
  <c r="O25" i="2"/>
  <c r="I25" i="2"/>
  <c r="O21" i="2"/>
  <c r="I21" i="2"/>
  <c r="O17" i="2"/>
  <c r="I17" i="2"/>
  <c r="I13" i="2"/>
  <c r="O13" i="2" s="1"/>
  <c r="I9" i="2"/>
  <c r="O9" i="2" s="1"/>
  <c r="D10" i="4" s="1"/>
  <c r="I3" i="3" l="1"/>
  <c r="C11" i="4" s="1"/>
  <c r="C6" i="4" s="1"/>
  <c r="E10" i="4"/>
  <c r="D11" i="4"/>
  <c r="I180" i="3"/>
  <c r="O246" i="3"/>
  <c r="O38" i="3"/>
  <c r="E11" i="4" l="1"/>
  <c r="C7" i="4" s="1"/>
</calcChain>
</file>

<file path=xl/sharedStrings.xml><?xml version="1.0" encoding="utf-8"?>
<sst xmlns="http://schemas.openxmlformats.org/spreadsheetml/2006/main" count="866" uniqueCount="350">
  <si>
    <t>EstiCon</t>
  </si>
  <si>
    <t xml:space="preserve">Firma: </t>
  </si>
  <si>
    <t>Rekapitulace ceny</t>
  </si>
  <si>
    <t>Stavba: 25_05 - Rekonstrukce části ulice Sportovní, Přelouč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</si>
  <si>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</si>
  <si>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</si>
  <si>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</si>
  <si>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</si>
  <si>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</si>
  <si>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</si>
  <si>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</si>
  <si>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010</t>
  </si>
  <si>
    <t>VEDLEJŠÍ A OSTATNÍ NÁKLADY</t>
  </si>
  <si>
    <t>SO101</t>
  </si>
  <si>
    <t>CHODNÍK</t>
  </si>
  <si>
    <t>Soupis prací objektu</t>
  </si>
  <si>
    <t>S</t>
  </si>
  <si>
    <t>Stavba:</t>
  </si>
  <si>
    <t>25_05</t>
  </si>
  <si>
    <t>Rekonstrukce části ulice Sportovní, Přelouč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</si>
  <si>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</si>
  <si>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</si>
  <si>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</si>
  <si>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</si>
  <si>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</si>
  <si>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</si>
  <si>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</si>
  <si>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</si>
  <si>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</si>
  <si>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</si>
  <si>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</si>
  <si>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</si>
  <si>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</si>
  <si>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</si>
  <si>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</si>
  <si>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</si>
  <si>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</si>
  <si>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</si>
  <si>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</si>
  <si>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</si>
  <si>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</si>
  <si>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OTSKP ~ 2025</t>
  </si>
  <si>
    <t>PP</t>
  </si>
  <si>
    <t>Řízení dopravy po dobu realizace stavby vč. přechodného dopravního značení (dodávka, osazení, pravidelná kontrola, údržba a obnova během realizace stavby, nájem a odstranění) a zajištění jeho povolení (stanovení přechodné úpravy provozu) dle vlastního návrhu v souladu s harmonogramem stavby.</t>
  </si>
  <si>
    <t>VV</t>
  </si>
  <si>
    <t>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</si>
  <si>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</si>
  <si>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</si>
  <si>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</si>
  <si>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</si>
  <si>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HM</t>
  </si>
  <si>
    <t>- vytyčení stávajících IS
- kopané sondy pro ověření polohy IS (včetně jejich zasypání a uvedení povrchu do původního stavu)
- dočasná ochrana stávajících vedení</t>
  </si>
  <si>
    <t>260/100 = 2,600 [A]</t>
  </si>
  <si>
    <t>Položka zahrnuje:
- veškeré náklady spojené s ochranou inženýrských sítí
Položka nezahrnuje:
- x</t>
  </si>
  <si>
    <t>02911</t>
  </si>
  <si>
    <t>OSTATNÍ POŽADAVKY - GEODETICKÉ ZAMĚŘENÍ</t>
  </si>
  <si>
    <t>Geodetické zaměření skutečného stavu DSPS</t>
  </si>
  <si>
    <t>300/100 = 3,000 [A]</t>
  </si>
  <si>
    <t>zahrnuje veškeré náklady spojené s objednatelem požadovanými pracemi</t>
  </si>
  <si>
    <t>029114</t>
  </si>
  <si>
    <t>R</t>
  </si>
  <si>
    <t>OSTATNÍ POŽADAVKY - VYTYČENÍ STAVBY</t>
  </si>
  <si>
    <t>dle potřeby zhotovitele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</si>
  <si>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</si>
  <si>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02944</t>
  </si>
  <si>
    <t>OSTAT POŽADAVKY - DOKUMENTACE SKUTEČ PROVEDENÍ V DIGIT FORMĚ</t>
  </si>
  <si>
    <t>vč. tisku dvou paré</t>
  </si>
  <si>
    <t>03100</t>
  </si>
  <si>
    <t>ZAŘÍZENÍ STAVENIŠTĚ - ZŘÍZENÍ, PROVOZ, DEMONTÁŽ</t>
  </si>
  <si>
    <t>v rozsahu dle potřeby zhotovitele a platných předpisů (značení a informační tabule, zábrany, lávky, oplocení, WC, ochrana materiálu, úklid staveniště... )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</si>
  <si>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</si>
  <si>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</si>
  <si>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</si>
  <si>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>Veškěré náklady spojené se zajištěním přístupu do okolních nemovitostí a pro 
zajištění bezpečných komunikací v protoru staveniště po celou dobu výstavby.</t>
  </si>
  <si>
    <t>zahrnuje objednatelem povolené náklady na požadovaná zařízení zhotovitele</t>
  </si>
  <si>
    <t>014111</t>
  </si>
  <si>
    <t>POPLATKY ZA SKLÁDKU TYP S-IO (INERTNÍ ODPAD)</t>
  </si>
  <si>
    <t>M3</t>
  </si>
  <si>
    <t>Poplatek na uložení do zařízení, které je oprávněno odpady daného druhu a kategorie přijímat.</t>
  </si>
  <si>
    <t>Přebytek drnu a ornice z pol. 11130 41,775-12,75 = 29,025 [A]_x000D_
Zemina z pol. 12373.A a 12373.B 18,13+53,926 = 72,056 [B]_x000D_
Celkové množství = 101,081</t>
  </si>
  <si>
    <t>zahrnuje veškeré poplatky provozovateli skládky související s uložením odpadu na skládce.</t>
  </si>
  <si>
    <t>014121</t>
  </si>
  <si>
    <t>POPLATKY ZA SKLÁDKU TYP S-OO (OSTATNÍ ODPAD)</t>
  </si>
  <si>
    <t>Přebytek vybouraných kamenitých vrstev z pol. 11332.B 13,55 = 13,550 [A]_x000D_
Materiál z vybouraného asf. krytu z pol. 11313 a 11372 18,09+47,97 = 66,060 [B]_x000D_
Celkové množství = 79,610</t>
  </si>
  <si>
    <t>Položka zahrnuje:
- veškeré poplatky provozovateli skládky související s uložením odpadu na skládce.
Položka nezahrnuje:
- x</t>
  </si>
  <si>
    <t>014122</t>
  </si>
  <si>
    <t>T</t>
  </si>
  <si>
    <t>Směsný demoliční odpad z úklidu staveniště (17 09 04 O) 1 = 1,000 [A]_x000D_
Plasty - obalový materiál (17 02 03 O) 0,05 = 0,050 [B]_x000D_
Mezisoučet = 1,050 [C]</t>
  </si>
  <si>
    <t>02620</t>
  </si>
  <si>
    <t>ZKOUŠENÍ KONSTRUKCÍ A PRACÍ NEZÁVISLOU ZKUŠEBNOU</t>
  </si>
  <si>
    <t>KS</t>
  </si>
  <si>
    <t>Provedení statických zatěžovacích zkoušek pro ověření únosnosti po zhutnění vrstvy nebo zemná pláňě</t>
  </si>
  <si>
    <t>Chodník - na zemní pláni 2 = 2,000 [A]_x000D_
Chodník - na ŠD 2 = 2,000 [B]_x000D_
Vjezdy a odstavné plochy  - na zemní pláni 2 = 2,000 [C]_x000D_
Vjezdy a odstavné plochy - na ŠD 2 = 2,000 [D]_x000D_
Vozovka - 1 ks / 100 m - v místě sanace 2 = 2,000 [E]_x000D_
Celkové množství = 10,000</t>
  </si>
  <si>
    <t>Položka zahrnuje:
- veškeré náklady spojené s objednatelem požadovanými zkouškami
Položka nezahrnuje:
- x</t>
  </si>
  <si>
    <t>1</t>
  </si>
  <si>
    <t>Zemní práce</t>
  </si>
  <si>
    <t>11120</t>
  </si>
  <si>
    <t>ODSTRANĚNÍ KŘOVIN</t>
  </si>
  <si>
    <t>M2</t>
  </si>
  <si>
    <t>vč. odvozu materiálu a poplatku za uložení bioodpadu_x000D_
vč. odfrézování pařezu min. 0,50 m pod úroveň terénu</t>
  </si>
  <si>
    <t>KO1 dle PD 1 = 1,000 [A]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</si>
  <si>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</si>
  <si>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</si>
  <si>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</si>
  <si>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12,750 m3 bude uložřeno na deponii pro využití na stavbě_x000D_
29,025 m3 bude uloženo na recyklační skládku</t>
  </si>
  <si>
    <t>Sejmutí drnu a ornice v tl. 150 mm 278,5 = 278,500 [A]_x000D_
ODPOČET - přebytek ornice _x000D_
Mezisoučet = 278,500 [C]</t>
  </si>
  <si>
    <t>včetně vodorovné dopravy  a uložení na skládku</t>
  </si>
  <si>
    <t>11201</t>
  </si>
  <si>
    <t>KÁCENÍ STROMŮ D KMENE DO 0,5M S ODSTRANĚNÍM PAŘEZŮ</t>
  </si>
  <si>
    <t>KUS</t>
  </si>
  <si>
    <t>vč. odvozu materiálu a poplatku za uložení bioodpadu_x000D_
vč. odfrézování pařezu min. 0,50 m pod úroveň zemní pláně</t>
  </si>
  <si>
    <t>SO1 dle PD 1 = 1,000 [A]</t>
  </si>
  <si>
    <t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</si>
  <si>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11241</t>
  </si>
  <si>
    <t>ÚPRAVA STROMŮ D DO 0,5M ŘEZEM VĚTVÍ</t>
  </si>
  <si>
    <t>Zajištění průchozího prostoru do výšky 2,20 m nad povrchem chodníku_x000D_
vč. odvozu materiálu a poplatku za uložení bioodpadu</t>
  </si>
  <si>
    <t>Škumpa a tůje v km 0,120 a 0,130 1+1 = 2,000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</si>
  <si>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</si>
  <si>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11313</t>
  </si>
  <si>
    <t>ODSTRANĚNÍ KRYTU ZPEVNĚNÝCH PLOCH S ASFALTOVÝM POJIVEM</t>
  </si>
  <si>
    <t>vč. odvozu materiálu a uložení na recyklační skládku</t>
  </si>
  <si>
    <t>Asf. povrch - odstranění krytu nevhodné k frézování 0,12*(139+0,25+11,5) = 18,090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</si>
  <si>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</si>
  <si>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</si>
  <si>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</si>
  <si>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vč. odvozu materiálu a uložení na recyklační skládku_x000D_
vč. poplatku za uložení</t>
  </si>
  <si>
    <t>zámková dl. tl. 6 cm 0,06*(12,3) = 0,738 [A]_x000D_
zámková dl. 8 cm 0,08*(0,2+0,3) = 0,040 [B]_x000D_
dlaždice tl. 4 0,04*(3,5) = 0,140 [C]_x000D_
dlaždice tl. 5 0,05*(0,65) = 0,033 [D]_x000D_
Celkové množství = 0,951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</si>
  <si>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</si>
  <si>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</si>
  <si>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A</t>
  </si>
  <si>
    <t>ODSTRANĚNÍ PODKLADŮ ZPEVNĚNÝCH PLOCH Z KAMENIVA NESTMELENÉHO</t>
  </si>
  <si>
    <t>vč. uložení na deponii pro další využití na stavbě</t>
  </si>
  <si>
    <t>Stávající konstrukce 0,3*16,5+0,35*15+0,35*18+0,25*4+0,15*9,5+0,15*8+0,05*3+0,05*6,7+0,1*8,7+0,1*5+0,1*18+0,2*12,2 = 26,220 [A]_x000D_
ODPOČET - přebytek kameniva -13,55 = -13,550 [B]_x000D_
Celkové množství = 12,670</t>
  </si>
  <si>
    <t>B</t>
  </si>
  <si>
    <t>PŘEBYTEK VYBOURANÉHO KAMENIVA_x000D_
vč. odvozu materiálu a uložení na recyklační skládku</t>
  </si>
  <si>
    <t>Stávající konstrukce 0,3*16,5+0,35*15+0,35*18+0,25*4+0,15*9,5+0,15*8+0,05*3+0,05*6,7+0,1*8,7+0,1*5+0,1*18+0,2*12,2 = 26,220 [A]_x000D_
ODPOČET - kameniva využitého na stavbě -(12,67) = -12,670 [B]_x000D_
Celkové množství = 13,550</t>
  </si>
  <si>
    <t>11351</t>
  </si>
  <si>
    <t>ODSTRANĚNÍ ZÁHONOVÝCH OBRUBNÍKŮ</t>
  </si>
  <si>
    <t>M</t>
  </si>
  <si>
    <t>vč. odvozu materiálu a uložení na recyklační skládku_x000D_
vč. betonovéjo lože_x000D_
vč. poplatku za uložení</t>
  </si>
  <si>
    <t>obruba šířky 5 cm 2 = 2,000 [A]_x000D_
obruba šířky 8 cm 2*1,5 = 3,000 [B]_x000D_
Celkové množství = 5,000</t>
  </si>
  <si>
    <t>11352</t>
  </si>
  <si>
    <t>ODSTRANĚNÍ CHODNÍKOVÝCH A SILNIČNÍCH OBRUBNÍKŮ BETONOVÝCH</t>
  </si>
  <si>
    <t>obruba šířky 15 cm 4,5+78+8 = 90,500 [A]</t>
  </si>
  <si>
    <t>11372</t>
  </si>
  <si>
    <t>FRÉZOVÁNÍ ZPEVNĚNÝCH PLOCH ASFALTOVÝCH</t>
  </si>
  <si>
    <t>Konstrukce č.1 - oprava vozovky, prům. tl. 5 cm 0,05*(533) = 26,650 [A]_x000D_
Konstrukce č.1 - oprava vozovky, sanace "OKNY" v tl. 8 cm 0,08*(0,5*533) = 21,320 [B]_x000D_
Celkové množství = 47,970</t>
  </si>
  <si>
    <t>113763</t>
  </si>
  <si>
    <t>FRÉZOVÁNÍ DRÁŽKY PRŮŘEZU DO 300MM2 V ASFALTOVÉ VOZOVCE</t>
  </si>
  <si>
    <t>10/30 mm</t>
  </si>
  <si>
    <t>ošetření spáry nového a starého asf. krytu v napojení 5,5+17 = 22,500 [A]</t>
  </si>
  <si>
    <t>Položka zahrnuje veškerou manipulaci s vybouranou sutí a s vybouranými hmotami vč. uložení na skládku.</t>
  </si>
  <si>
    <t>12373</t>
  </si>
  <si>
    <t>ODKOP PRO SPOD STAVBU SILNIC A ŽELEZNIC TŘ. I</t>
  </si>
  <si>
    <t>vč. odvozu materiálu na recyklační skládku_x000D_
!!! V km 0,106-0,134 se předpokládá výskyt kořenů stávajících stromů. Je zde nutné provádět výkopy ručně.</t>
  </si>
  <si>
    <t>Na úroveň zemní pláně / lože obrub 0,15*11,5+0,25*27,5+0,05*(16,5+15+18)+0,1*4+0,3*9,5+0,15*8+0,1*6,7+0,05*8,7+0,2*5+0,05*10 = 18,130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</si>
  <si>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</si>
  <si>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PODMÍNĚNÁ POLOŽKA!
lokální sanace v případě neúnosného podkladu_x000D_
vč. odvozu materiálu na recyklační skládku</t>
  </si>
  <si>
    <t>Konstrukce č.2 - chodník, tl. 150 mm 0,15*(235,5+4,05) = 35,933 [A]_x000D_
Konstrukce č.3 - vjezd, tl. 150 mm 0,15*(19,75+2,2) = 3,293 [B]_x000D_
Konstrukce č.4 - odstavná stání, tl. 150 mm 0,15*(98) = 14,700 [C]_x000D_
Celkové množství = 53,926</t>
  </si>
  <si>
    <t>12573</t>
  </si>
  <si>
    <t>VYKOPÁVKY ZE ZEMNÍKŮ A SKLÁDEK TŘ. I</t>
  </si>
  <si>
    <t>Ornice z deponie pro pol. 18230 12,75 = 12,750 [A]_x000D_
Kamenivo z deponie pro pol. 17360 12,67 = 12,670 [B]_x000D_
Celkové množství = 25,420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</si>
  <si>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ruční vykopávky, odstranění kořenů a napadávek_x000D_
- pažení, vzepření a rozepření vč. přepažování (vyjma štětových stěn)_x000D_
- úpravu, ochranu a očištění dna, základové spáry, stěn a svahů_x000D_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práce spojené s otvírkou zemníku</t>
  </si>
  <si>
    <t>17120</t>
  </si>
  <si>
    <t>ULOŽENÍ SYPANINY DO NÁSYPŮ A NA SKLÁDKY BEZ ZHUTNĚNÍ</t>
  </si>
  <si>
    <t>Drn a ornice z pol. 11130 na deponii 12,75 = 12,750 [A]_x000D_
Přebytek drnu a ornice z pol. 11130 na recyklační skládku 41,775-12,75 = 29,025 [B]_x000D_
Zemina z pol. 12373.A a 12373.B na recyklační skládku 18,13+53,926 = 72,056 [C]_x000D_
Celkové množství = 113,831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</si>
  <si>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</si>
  <si>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17360</t>
  </si>
  <si>
    <t>ZEMNÍ KRAJNICE A DOSYPÁVKY Z HORNIN KAMENITÝCH</t>
  </si>
  <si>
    <t>kamenitý materiál z deponie</t>
  </si>
  <si>
    <t>Dle výkresové části PD 0,25*11,5+0,1*(16,5+15+18+9,5+8+3+8,7+9,5)+0,15*6,5 = 12,670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</si>
  <si>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</si>
  <si>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17680</t>
  </si>
  <si>
    <t>VÝPLNĚ Z NAKUPOVANÝCH MATERIÁLŮ</t>
  </si>
  <si>
    <t>těžené nepředrcené kamenivo fr. 16/22</t>
  </si>
  <si>
    <t>Plochy upravené kačírkem 0,15*(30) = 4,500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</si>
  <si>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</si>
  <si>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</si>
  <si>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</si>
  <si>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Urovnání a přehutnění i u konstrukcí oprav (bez zemní pláně)</t>
  </si>
  <si>
    <t>Konstrukce č.1 - oprava vozovky, sanace "OKNY", 50 % ACO 0,5*533 = 266,500 [A]_x000D_
Konstrukce č.2 - chodník 235,5+4,05 = 239,550 [B]_x000D_
Konstrukce č.3 - vjezd 19,75+2,2 = 21,950 [C]_x000D_
Konstrukce č.4 -  - odstavná stání 98 = 98,000 [D]_x000D_
Celkové množství = 626,000</t>
  </si>
  <si>
    <t>položka zahrnuje úpravu pláně včetně vyrovnání výškových rozdílů. Míru zhutnění určuje projekt.</t>
  </si>
  <si>
    <t>18230</t>
  </si>
  <si>
    <t>ROZPROSTŘENÍ ORNICE V ROVINĚ</t>
  </si>
  <si>
    <t>materiál z deponie</t>
  </si>
  <si>
    <t>Pro zatravnění v tl. 0,15 m: 0,15*(85) = 12,750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</si>
  <si>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</si>
  <si>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</si>
  <si>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</si>
  <si>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85 = 85,000 [A]</t>
  </si>
  <si>
    <t>Zahrnuje dodání předepsané travní směsi, její výsev na ornici, zalévání, první pokosení, to vše bez ohledu na sklon terénu</t>
  </si>
  <si>
    <t>18710</t>
  </si>
  <si>
    <t>OŠETŘENÍ ORNICE NA SKLÁDCE</t>
  </si>
  <si>
    <t>odplevelení ornice na deponii</t>
  </si>
  <si>
    <t>Ošetření ornice 12,75 = 12,750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</si>
  <si>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</si>
  <si>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2</t>
  </si>
  <si>
    <t>Základy</t>
  </si>
  <si>
    <t>21461</t>
  </si>
  <si>
    <t>SEPARAČNÍ GEOTEXTILIE</t>
  </si>
  <si>
    <t>mulčovací geotextílie min. 100 g/m2, UV stabilní</t>
  </si>
  <si>
    <t>Pod kačírek 1,1*(30) = 33,000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</si>
  <si>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</si>
  <si>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28999</t>
  </si>
  <si>
    <t>OPLÁŠTĚNÍ (ZPEVNĚNÍ) Z FÓLIE</t>
  </si>
  <si>
    <t>pruh v šířce 25 cm
300 g/m2</t>
  </si>
  <si>
    <t>Nopová fólie pro ochranu stávajících budov a podezdívek 0,25*(0,5+1+5+4+9+0,5) = 5,000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</si>
  <si>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</si>
  <si>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</si>
  <si>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</si>
  <si>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56330</t>
  </si>
  <si>
    <t>VOZOVKOVÉ VRSTVY ZE ŠTĚRKODRTI</t>
  </si>
  <si>
    <t>ŠDa frakce 0/63</t>
  </si>
  <si>
    <t>Konstrukce č.2 - chodník, tl. 150 mm 0,15*(235,5+4,05) = 35,933 [A]_x000D_
Konstrukce č.3 - vjezd, tl. 250 mm 0,25*(19,75+2,2) = 5,488 [B]_x000D_
Konstrukce č.4 -  - odstavná stání, tl. 100 mm 0,10*(98) = 9,800 [C]_x000D_
Celkové množství = 51,221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</si>
  <si>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</si>
  <si>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PODMÍNĚNÁ POLOŽKA!
lokální sanace v případě neúnosného podkladu
ŠDa frakce 0/63</t>
  </si>
  <si>
    <t>Konstrukce č.2 - chodník, tl. 150 mm 0,15*(235,5+4,05) = 35,933 [A]_x000D_
Konstrukce č.3 - vjezd, tl. 150 mm 0,15*(19,75+2,2) = 3,293 [B]_x000D_
Konstrukce č.4 -  - odstavná stání, tl. 150 mm 0,15*(98) = 14,700 [C]_x000D_
Celkové množství = 53,926</t>
  </si>
  <si>
    <t>572123</t>
  </si>
  <si>
    <t>INFILTRAČNÍ POSTŘIK Z EMULZE DO 1,0KG/M2</t>
  </si>
  <si>
    <t>PI-C 1,0 kg asf./m2_x000D_
pod ACP</t>
  </si>
  <si>
    <t>Konstrukce č.1 - oprava vozovky, sanace "OKNY", 50 % ACO 0,5*533 = 266,500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</si>
  <si>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</si>
  <si>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572223</t>
  </si>
  <si>
    <t>SPOJOVACÍ POSTŘIK Z EMULZE DO 1,0KG/M2</t>
  </si>
  <si>
    <t>PS-C 0,7 kg asf./m2_x000D_
pod ACO</t>
  </si>
  <si>
    <t>Konstrukce č.1 - oprava vozovky 533 = 533,000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</si>
  <si>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</si>
  <si>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5774AE</t>
  </si>
  <si>
    <t>VRSTVY PRO OBNOVU A OPRAVY Z ASF BETONU ACO 11+, 11S</t>
  </si>
  <si>
    <t>ACO 11+ v tl. 50 mm
vč. ošetření pracovních spar</t>
  </si>
  <si>
    <t>Konstrukce č.1- oprava vozovky 0,05*533 = 26,650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</si>
  <si>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</si>
  <si>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5774EI</t>
  </si>
  <si>
    <t>VRSTVY PRO OBNOVU A OPRAVY Z ASF BETONU ACP 22+, 22S</t>
  </si>
  <si>
    <t>ACP 22+ v tl. 80 mm</t>
  </si>
  <si>
    <t>Konstrukce č.1 - oprava vozovky, sanace "OKNY", 50 % ACO 0,08*(0,5*533) = 21,320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</si>
  <si>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</si>
  <si>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582611</t>
  </si>
  <si>
    <t>KRYTY Z BETON DLAŽDIC SE ZÁMKEM ŠEDÝCH TL 60MM DO LOŽE Z KAM</t>
  </si>
  <si>
    <t>zámková dlažba šedá
tvar obdélník 10x20 cm bez zkosených hran v tl. 60 mm
vč. lože z kameniva fr. 4/8 v tl. 40 mm</t>
  </si>
  <si>
    <t>Konstrukce č.2 - chodník 179+18+38,5 = 235,500 [A]</t>
  </si>
  <si>
    <t>- dodání dlažebního materiálu v požadované kvalitě, dodání materiálu pro předepsané  lože v tloušťce předepsané dokumentací a pro předepsanou výplň spar_x000D_
- očištění podkladu_x000D_
- uložení dlažby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- nezahrnuje postřiky, nátěry_x000D_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</si>
  <si>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</si>
  <si>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</si>
  <si>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oddělení odstavných stání_x000D_
zámková dlažba barvy šedé
tvar obdélník 20x20 cm bez zkosených hran v tl. 80 mm
vč. lože z kameniva fr. 4/8 v tl. 40 mm</t>
  </si>
  <si>
    <t>Konstrukce č.4 - odstavná stání - oddělení stání 7*0,2*2 = 2,800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</si>
  <si>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</si>
  <si>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582615</t>
  </si>
  <si>
    <t>KRYTY Z BETON DLAŽDIC SE ZÁMKEM BAREV TL 80MM DO LOŽE Z KAM</t>
  </si>
  <si>
    <t>zámková dlažba barvy ANTRACIT
tvar obdélník 20x20 cm bez zkosených hran v tl. 80 mm
vč. lože z kameniva fr. 4/8 v tl. 40 mm</t>
  </si>
  <si>
    <t>Konstrukce č.3 - vjezdy 1,25+13,5+5 = 19,750 [A]</t>
  </si>
  <si>
    <t>58261A</t>
  </si>
  <si>
    <t>KRYTY Z BETON DLAŽDIC SE ZÁMKEM BAREV RELIÉF TL 60MM DO LOŽE Z KAM</t>
  </si>
  <si>
    <t>zámková dlažba červená pro "varovné pásy" (bublinka) v chodníku
tvar obdélník 10x20 cm  v tl. 60 mm
vč. lože z kameniva fr. 4/8 v tl. 40 mm</t>
  </si>
  <si>
    <t>Konstrukce č.2 - chodník 0,85+0,7+1,1+1,4 = 4,050 [A]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</si>
  <si>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</si>
  <si>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</si>
  <si>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</si>
  <si>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zámková dlažba červená pro "varovné pásy" (bublinka) ve vjezdu
tvar obdélník 10x20 cm v tl. 80 mm
vč. lože z kameniva fr. 4/8 v tl. 40 mm</t>
  </si>
  <si>
    <t>Konstrukce č.3 - vjezdy 2,2 = 2,200 [A]</t>
  </si>
  <si>
    <t>58401</t>
  </si>
  <si>
    <t>VOZOVKOVÉ KRYTY Z VEGETAČNÍCH DÍLCŮ DO LOŽE Z KAM TL DO 100MM</t>
  </si>
  <si>
    <t>betonová zasakovací dlažba (spáry š. 3 cm) v tl. 80 mm_x000D_
barva COLORMIS ETNA
vč. lože z kameniva fr. 4/8, tl. 40 mm
vč. prosypání spár kamenivem frakce 4/8 (spáry tvoří 25% plochy)</t>
  </si>
  <si>
    <t>Konstrukce č.4 - odstavná stání 98 = 98,000 [A]_x000D_
Odpočet dlažby oddělující stání -2,8 = -2,800 [B]_x000D_
Celkové množství = 95,200</t>
  </si>
  <si>
    <t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</si>
  <si>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587205</t>
  </si>
  <si>
    <t>PŘEDLÁŽDĚNÍ KRYTU Z BETONOVÝCH DLAŽDIC</t>
  </si>
  <si>
    <t>vč. nového lože z kameniva fr. 4/8 v tl. 40 mm</t>
  </si>
  <si>
    <t>zpevnění stáv. sjezdů dle výkresové části PD 1+0,8+1,8 = 3,600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</si>
  <si>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</si>
  <si>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587206</t>
  </si>
  <si>
    <t>PŘEDLÁŽDĚNÍ KRYTU Z BETONOVÝCH DLAŽDIC SE ZÁMKEM</t>
  </si>
  <si>
    <t>zpevnění stáv. sjezdů dle výkresové části PD 2,4+5,2 = 7,600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</si>
  <si>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</si>
  <si>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8</t>
  </si>
  <si>
    <t>Potrubí</t>
  </si>
  <si>
    <t>899122</t>
  </si>
  <si>
    <t>MŘÍŽE LITINOVÉ SAMOSTATNÉ</t>
  </si>
  <si>
    <t>LItinová mříž s rámem pro zatížení D400 na pantech_x000D_
Mříž "lomeného průřezu" do rigolů_x000D_
vč. vybourání stávajících mříží s rámem a uložení na deponii investora (areál Technických služeb města)</t>
  </si>
  <si>
    <t>Nové mříže na vpusti UV1-4 4 = 4,000 [A]</t>
  </si>
  <si>
    <t>Položka zahrnuje:
- dodávku a osazení předepsané mříže včetně rámu
Položka nezahrnuje:
- x</t>
  </si>
  <si>
    <t>89921</t>
  </si>
  <si>
    <t>VÝŠKOVÁ ÚPRAVA POKLOPŮ</t>
  </si>
  <si>
    <t>poklopy P1-P3 na kanalizaci</t>
  </si>
  <si>
    <t>Kanalizace P1-3 3 = 3,000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</si>
  <si>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</si>
  <si>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</si>
  <si>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</si>
  <si>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do upravené nivelety</t>
  </si>
  <si>
    <t>Vodovod 5 = 5,000 [A]</t>
  </si>
  <si>
    <t>9</t>
  </si>
  <si>
    <t>Ostatní konstrukce a práce</t>
  </si>
  <si>
    <t>914121</t>
  </si>
  <si>
    <t>DOPRAVNÍ ZNAČKY ZÁKLADNÍ VELIKOSTI OCELOVÉ FÓLIE TŘ 1 - DODÁVKA A MONTÁŽ</t>
  </si>
  <si>
    <t>P2 na lampu 1 = 1,000 [A]</t>
  </si>
  <si>
    <t>Položka zahrnuje:
- dodávku a montáž značek v požadovaném provedení
Položka nezahrnuje:
- x</t>
  </si>
  <si>
    <t>914122</t>
  </si>
  <si>
    <t>DOPRAVNÍ ZNAČKY ZÁKLADNÍ VELIKOSTI OCELOVÉ FÓLIE TŘ 1 - MONTÁŽ S PŘEMÍSTĚNÍM</t>
  </si>
  <si>
    <t>z deponie na původní místo, případně posun dle výkresové části PD</t>
  </si>
  <si>
    <t>P4 na lampu 1 = 1,000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</si>
  <si>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</si>
  <si>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</si>
  <si>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</si>
  <si>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vč. uložení na deponii zhotovitele po dobu stavby</t>
  </si>
  <si>
    <t>P4 1 = 1,000 [A]</t>
  </si>
  <si>
    <t>Položka zahrnuje odstranění, demontáž a odklizení materiálu s odvozem na předepsané místo</t>
  </si>
  <si>
    <t>914923</t>
  </si>
  <si>
    <t>SLOUPKY A STOJKY DZ Z OCEL TRUBEK DO PATKY DEMONTÁŽ</t>
  </si>
  <si>
    <t>vč. odvozu materiálu na deponii investora (areál Technických služeb města)</t>
  </si>
  <si>
    <t>Položka zahrnuje:
- odstranění, demontáž a odklizení materiálu s odvozem na předepsané místo
Položka nezahrnuje:
- x</t>
  </si>
  <si>
    <t>915211</t>
  </si>
  <si>
    <t>VODOROVNÉ DOPRAVNÍ ZNAČENÍ PLASTEM HLADKÉ - DODÁVKA A POKLÁDKA</t>
  </si>
  <si>
    <t>Obnova V17 3*0,25 = 0,750 [A]</t>
  </si>
  <si>
    <t>Položka zahrnuje:
- dodání a pokládku nátěrového materiálu
- předznačení a reflexní úpravu
Položka nezahrnuje:
- x
Způsob měření:
- měří se pouze natíraná plocha</t>
  </si>
  <si>
    <t>915401</t>
  </si>
  <si>
    <t>VODOROVNÉ DOPRAVNÍ ZNAČENÍ BETON PREFABRIK - DODÁVKA A POKLÁDKA</t>
  </si>
  <si>
    <t>betonová přídlažba 25x10x100 BÍLÁ osazená do betonového lože C20/25nXF3_x000D_
vč. spárování cementovou maltou M25 XF4</t>
  </si>
  <si>
    <t>osazení na šířku 0,25 m pod obrubou 0,25*4,5 = 1,125 [A]</t>
  </si>
  <si>
    <t>zahrnuje dodávku betonových prefabrikátů a jejich osazení do předepsaného lože</t>
  </si>
  <si>
    <t>betonová přídlažba 25x10x100 ŠEDÁ osazená do betonového lože C20/25nXF3
vč. spárování cementovou maltou M25 XF4</t>
  </si>
  <si>
    <t>osazení na šířku 0,25 m pod obrubou + rigoly 0,25*(101+103,5+66,5) = 67,750 [A]</t>
  </si>
  <si>
    <t>915402</t>
  </si>
  <si>
    <t>VODOR DOPRAV ZNAČ BETON PREFABRIK - ODSTRANĚNÍ</t>
  </si>
  <si>
    <t>vč. odvozu materiálu a uložení na recyklační skládku_x000D_
vč. betonového lože_x000D_
vč. případného poplatku za uložení</t>
  </si>
  <si>
    <t>betonové krajníky 0,25*(4,5+55+49,5+100,5+102+95,5) = 101,750 [A]</t>
  </si>
  <si>
    <t>zahrnuje odstranění a odklizení vybouraného materiálu s odvozem na skládku</t>
  </si>
  <si>
    <t>917212</t>
  </si>
  <si>
    <t>ZÁHONOVÉ OBRUBY Z BETONOVÝCH OBRUBNÍKŮ ŠÍŘ 80MM</t>
  </si>
  <si>
    <t>obruby 8x25x100 cm_x000D_
vč. betonového lože s opěrou z C20/25nXF3 v tl. min. 15 cm</t>
  </si>
  <si>
    <t>110+39+20,5+3*1,25+1,7+4+1,3+6,25 = 186,500 [A]</t>
  </si>
  <si>
    <t>Položka zahrnuje:_x000D_
dodání a pokládku betonových obrubníků o rozměrech předepsaných zadávací dokumentací_x000D_
betonové lože i boční betonovou opěrku.</t>
  </si>
  <si>
    <t>917224</t>
  </si>
  <si>
    <t>SILNIČNÍ A CHODNÍKOVÉ OBRUBY Z BETONOVÝCH OBRUBNÍKŮ ŠÍŘ 150MM</t>
  </si>
  <si>
    <t>obruby 15x25x100 cm_x000D_
vč. betonového lože s opěrou z C20/25nXF3 v tl. min. 15 cm</t>
  </si>
  <si>
    <t>4+74+40 = 118,000 [A]_x000D_
odpočet nájezdových -11,6 = -11,600 [B]_x000D_
odpočet náběhů -10 = -10,000 [C]_x000D_
Celkové množství = 96,400</t>
  </si>
  <si>
    <t>Položka zahrnuje:
dodání a pokládku betonových obrubníků o rozměrech předepsaných zadávací dokumentací
betonové lože i boční betonovou opěrku.</t>
  </si>
  <si>
    <t>obruby nájezdové 15x15x100 cm_x000D_
vč. betonového lože s opěrou z C20/25nXF3 v tl. min. 15 cm</t>
  </si>
  <si>
    <t>2+2*1,8+4+2 = 11,600 [A]</t>
  </si>
  <si>
    <t>C</t>
  </si>
  <si>
    <t>obruby náběhové 15x15/25x100 cm_x000D_
vč. betonového lože s opěrou z C20/25nXF3 v tl. min. 15 cm</t>
  </si>
  <si>
    <t>10 = 10,000 [A]</t>
  </si>
  <si>
    <t>91781</t>
  </si>
  <si>
    <t>VÝŠKOVÁ ÚPRAVA OBRUBNÍKŮ BETONOVÝCH</t>
  </si>
  <si>
    <t>vč. betonového lože s opěrou z C20/25nXF3 v tl. min. 15 cm</t>
  </si>
  <si>
    <t>zpevnění stáv. sjezdů dle výkresové části PD 2*0,5 = 1,000 [A]</t>
  </si>
  <si>
    <t>Položka zahrnuje:
- vytrhání, očištění, manipulaci
- nové betonové lože a osazení. 
Položka nezahrnuje:
- nutné doplnění novými obrubami se uvede v položkách 9172 až 9177</t>
  </si>
  <si>
    <t>93132</t>
  </si>
  <si>
    <t>TĚSNĚNÍ DILATAČ SPAR ASF ZÁLIVKOU MODIFIK</t>
  </si>
  <si>
    <t>ošetření spáry nového a starého asf. krytu 0,01*0,03*(5,5+17) = 0,007 [A]</t>
  </si>
  <si>
    <t>položka zahrnuje dodávku a osazení předepsaného materiálu, očištění ploch spáry před úpravou, očištění okolí spáry po úpravě_x000D_
nezahrnuje těsnící profil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</si>
</sst>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4" t="s">
        <v>2</v>
      </c>
      <c r="C2" s="3"/>
      <c r="D2" s="3"/>
      <c r="E2" s="3"/>
    </row>
    <row r="3" spans="1:5" x14ac:dyDescent="0.25">
      <c r="A3" s="3"/>
      <c r="B3" s="45"/>
      <c r="C3" s="3"/>
      <c r="D3" s="3"/>
      <c r="E3" s="3"/>
    </row>
    <row r="4" spans="1:5" x14ac:dyDescent="0.25">
      <c r="A4" s="3"/>
      <c r="B4" s="44" t="s">
        <v>3</v>
      </c>
      <c r="C4" s="45"/>
      <c r="D4" s="45"/>
      <c r="E4" s="45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SUM(C10:C11)</f>
        <v>0</v>
      </c>
      <c r="D6" s="3"/>
      <c r="E6" s="3"/>
    </row>
    <row r="7" spans="1:5" x14ac:dyDescent="0.25">
      <c r="A7" s="3"/>
      <c r="B7" s="5" t="s">
        <v>5</v>
      </c>
      <c r="C7" s="6">
        <f>SUM(E10:E11)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'010'!I3</f>
        <v>0</v>
      </c>
      <c r="D10" s="9">
        <f>SUMIFS('010'!O:O,'010'!A:A,"P")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'SO101'!I3</f>
        <v>0</v>
      </c>
      <c r="D11" s="9">
        <f>SUMIFS('SO101'!O:O,'SO101'!A:A,"P")</f>
        <v>0</v>
      </c>
      <c r="E11" s="9">
        <f>C11+D11</f>
        <v>0</v>
      </c>
    </row>
  </sheetData>
  <mergeCells count="2">
    <mergeCell ref="B2:B3"/>
    <mergeCell ref="B4:E4"/>
  </mergeCells>
  <pageMargins left="0.25" right="0.25" top="0.75" bottom="0.75" header="0.3" footer="0.3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15</v>
      </c>
      <c r="F2" s="3"/>
      <c r="G2" s="3"/>
      <c r="H2" s="3"/>
      <c r="I2" s="3"/>
      <c r="J2" s="15"/>
    </row>
    <row r="3" spans="1:16" x14ac:dyDescent="0.25">
      <c r="A3" s="3" t="s">
        <v>16</v>
      </c>
      <c r="B3" s="16" t="s">
        <v>17</v>
      </c>
      <c r="C3" s="46" t="s">
        <v>18</v>
      </c>
      <c r="D3" s="47"/>
      <c r="E3" s="17" t="s">
        <v>19</v>
      </c>
      <c r="F3" s="3"/>
      <c r="G3" s="3"/>
      <c r="H3" s="18" t="s">
        <v>11</v>
      </c>
      <c r="I3" s="19">
        <f>SUMIFS(I8:I36,A8:A36,"SD")</f>
        <v>0</v>
      </c>
      <c r="J3" s="15"/>
      <c r="O3">
        <v>0</v>
      </c>
      <c r="P3">
        <v>2</v>
      </c>
    </row>
    <row r="4" spans="1:16" x14ac:dyDescent="0.25">
      <c r="A4" s="3" t="s">
        <v>20</v>
      </c>
      <c r="B4" s="16" t="s">
        <v>21</v>
      </c>
      <c r="C4" s="46" t="s">
        <v>11</v>
      </c>
      <c r="D4" s="47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22</v>
      </c>
      <c r="B5" s="49" t="s">
        <v>23</v>
      </c>
      <c r="C5" s="50" t="s">
        <v>24</v>
      </c>
      <c r="D5" s="50" t="s">
        <v>25</v>
      </c>
      <c r="E5" s="50" t="s">
        <v>26</v>
      </c>
      <c r="F5" s="50" t="s">
        <v>27</v>
      </c>
      <c r="G5" s="50" t="s">
        <v>28</v>
      </c>
      <c r="H5" s="50" t="s">
        <v>29</v>
      </c>
      <c r="I5" s="50"/>
      <c r="J5" s="51" t="s">
        <v>30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31</v>
      </c>
      <c r="I6" s="7" t="s">
        <v>32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33</v>
      </c>
      <c r="B8" s="25"/>
      <c r="C8" s="26" t="s">
        <v>34</v>
      </c>
      <c r="D8" s="27"/>
      <c r="E8" s="24" t="s">
        <v>35</v>
      </c>
      <c r="F8" s="27"/>
      <c r="G8" s="27"/>
      <c r="H8" s="27"/>
      <c r="I8" s="28">
        <f>SUMIFS(I9:I36,A9:A36,"P")</f>
        <v>0</v>
      </c>
      <c r="J8" s="29"/>
    </row>
    <row r="9" spans="1:16" x14ac:dyDescent="0.25">
      <c r="A9" s="30" t="s">
        <v>36</v>
      </c>
      <c r="B9" s="30">
        <v>1</v>
      </c>
      <c r="C9" s="31" t="s">
        <v>37</v>
      </c>
      <c r="D9" s="30" t="s">
        <v>38</v>
      </c>
      <c r="E9" s="32" t="s">
        <v>39</v>
      </c>
      <c r="F9" s="33" t="s">
        <v>40</v>
      </c>
      <c r="G9" s="34">
        <v>1</v>
      </c>
      <c r="H9" s="35">
        <v>0</v>
      </c>
      <c r="I9" s="35">
        <f>ROUND(G9*H9,P4)</f>
        <v>0</v>
      </c>
      <c r="J9" s="33" t="s">
        <v>41</v>
      </c>
      <c r="O9" s="36">
        <f>I9*0.21</f>
        <v>0</v>
      </c>
      <c r="P9">
        <v>3</v>
      </c>
    </row>
    <row r="10" spans="1:16" ht="75" x14ac:dyDescent="0.25">
      <c r="A10" s="30" t="s">
        <v>42</v>
      </c>
      <c r="B10" s="37"/>
      <c r="E10" s="32" t="s">
        <v>43</v>
      </c>
      <c r="J10" s="38"/>
    </row>
    <row r="11" spans="1:16" x14ac:dyDescent="0.25">
      <c r="A11" s="30" t="s">
        <v>44</v>
      </c>
      <c r="B11" s="37"/>
      <c r="E11" s="39" t="s">
        <v>45</v>
      </c>
      <c r="J11" s="38"/>
    </row>
    <row r="12" spans="1:16" ht="30" x14ac:dyDescent="0.25">
      <c r="A12" s="30" t="s">
        <v>46</v>
      </c>
      <c r="B12" s="37"/>
      <c r="E12" s="32" t="s">
        <v>47</v>
      </c>
      <c r="J12" s="38"/>
    </row>
    <row r="13" spans="1:16" x14ac:dyDescent="0.25">
      <c r="A13" s="30" t="s">
        <v>36</v>
      </c>
      <c r="B13" s="30">
        <v>2</v>
      </c>
      <c r="C13" s="31" t="s">
        <v>48</v>
      </c>
      <c r="D13" s="30" t="s">
        <v>38</v>
      </c>
      <c r="E13" s="32" t="s">
        <v>49</v>
      </c>
      <c r="F13" s="33" t="s">
        <v>50</v>
      </c>
      <c r="G13" s="34">
        <v>2.6</v>
      </c>
      <c r="H13" s="35">
        <v>0</v>
      </c>
      <c r="I13" s="35">
        <f>ROUND(G13*H13,P4)</f>
        <v>0</v>
      </c>
      <c r="J13" s="33" t="s">
        <v>41</v>
      </c>
      <c r="O13" s="36">
        <f>I13*0.21</f>
        <v>0</v>
      </c>
      <c r="P13">
        <v>3</v>
      </c>
    </row>
    <row r="14" spans="1:16" ht="60" x14ac:dyDescent="0.25">
      <c r="A14" s="30" t="s">
        <v>42</v>
      </c>
      <c r="B14" s="37"/>
      <c r="E14" s="32" t="s">
        <v>51</v>
      </c>
      <c r="J14" s="38"/>
    </row>
    <row r="15" spans="1:16" x14ac:dyDescent="0.25">
      <c r="A15" s="30" t="s">
        <v>44</v>
      </c>
      <c r="B15" s="37"/>
      <c r="E15" s="39" t="s">
        <v>52</v>
      </c>
      <c r="J15" s="38"/>
    </row>
    <row r="16" spans="1:16" ht="60" x14ac:dyDescent="0.25">
      <c r="A16" s="30" t="s">
        <v>46</v>
      </c>
      <c r="B16" s="37"/>
      <c r="E16" s="32" t="s">
        <v>53</v>
      </c>
      <c r="J16" s="38"/>
    </row>
    <row r="17" spans="1:16" x14ac:dyDescent="0.25">
      <c r="A17" s="30" t="s">
        <v>36</v>
      </c>
      <c r="B17" s="30">
        <v>3</v>
      </c>
      <c r="C17" s="31" t="s">
        <v>54</v>
      </c>
      <c r="D17" s="30" t="s">
        <v>38</v>
      </c>
      <c r="E17" s="32" t="s">
        <v>55</v>
      </c>
      <c r="F17" s="33" t="s">
        <v>50</v>
      </c>
      <c r="G17" s="34">
        <v>3</v>
      </c>
      <c r="H17" s="35">
        <v>0</v>
      </c>
      <c r="I17" s="35">
        <f>ROUND(G17*H17,P4)</f>
        <v>0</v>
      </c>
      <c r="J17" s="33" t="s">
        <v>41</v>
      </c>
      <c r="O17" s="36">
        <f>I17*0.21</f>
        <v>0</v>
      </c>
      <c r="P17">
        <v>3</v>
      </c>
    </row>
    <row r="18" spans="1:16" x14ac:dyDescent="0.25">
      <c r="A18" s="30" t="s">
        <v>42</v>
      </c>
      <c r="B18" s="37"/>
      <c r="E18" s="32" t="s">
        <v>56</v>
      </c>
      <c r="J18" s="38"/>
    </row>
    <row r="19" spans="1:16" x14ac:dyDescent="0.25">
      <c r="A19" s="30" t="s">
        <v>44</v>
      </c>
      <c r="B19" s="37"/>
      <c r="E19" s="39" t="s">
        <v>57</v>
      </c>
      <c r="J19" s="38"/>
    </row>
    <row r="20" spans="1:16" ht="30" x14ac:dyDescent="0.25">
      <c r="A20" s="30" t="s">
        <v>46</v>
      </c>
      <c r="B20" s="37"/>
      <c r="E20" s="32" t="s">
        <v>58</v>
      </c>
      <c r="J20" s="38"/>
    </row>
    <row r="21" spans="1:16" x14ac:dyDescent="0.25">
      <c r="A21" s="30" t="s">
        <v>36</v>
      </c>
      <c r="B21" s="30">
        <v>4</v>
      </c>
      <c r="C21" s="31" t="s">
        <v>59</v>
      </c>
      <c r="D21" s="30" t="s">
        <v>60</v>
      </c>
      <c r="E21" s="32" t="s">
        <v>61</v>
      </c>
      <c r="F21" s="33" t="s">
        <v>50</v>
      </c>
      <c r="G21" s="34">
        <v>3</v>
      </c>
      <c r="H21" s="35">
        <v>0</v>
      </c>
      <c r="I21" s="35">
        <f>ROUND(G21*H21,P4)</f>
        <v>0</v>
      </c>
      <c r="J21" s="33" t="s">
        <v>41</v>
      </c>
      <c r="O21" s="36">
        <f>I21*0.21</f>
        <v>0</v>
      </c>
      <c r="P21">
        <v>3</v>
      </c>
    </row>
    <row r="22" spans="1:16" x14ac:dyDescent="0.25">
      <c r="A22" s="30" t="s">
        <v>42</v>
      </c>
      <c r="B22" s="37"/>
      <c r="E22" s="32" t="s">
        <v>62</v>
      </c>
      <c r="J22" s="38"/>
    </row>
    <row r="23" spans="1:16" x14ac:dyDescent="0.25">
      <c r="A23" s="30" t="s">
        <v>44</v>
      </c>
      <c r="B23" s="37"/>
      <c r="E23" s="39" t="s">
        <v>57</v>
      </c>
      <c r="J23" s="38"/>
    </row>
    <row r="24" spans="1:16" ht="105" x14ac:dyDescent="0.25">
      <c r="A24" s="30" t="s">
        <v>46</v>
      </c>
      <c r="B24" s="37"/>
      <c r="E24" s="32" t="s">
        <v>63</v>
      </c>
      <c r="J24" s="38"/>
    </row>
    <row r="25" spans="1:16" ht="30" x14ac:dyDescent="0.25">
      <c r="A25" s="30" t="s">
        <v>36</v>
      </c>
      <c r="B25" s="30">
        <v>5</v>
      </c>
      <c r="C25" s="31" t="s">
        <v>64</v>
      </c>
      <c r="D25" s="30" t="s">
        <v>38</v>
      </c>
      <c r="E25" s="32" t="s">
        <v>65</v>
      </c>
      <c r="F25" s="33" t="s">
        <v>40</v>
      </c>
      <c r="G25" s="34">
        <v>1</v>
      </c>
      <c r="H25" s="35">
        <v>0</v>
      </c>
      <c r="I25" s="35">
        <f>ROUND(G25*H25,P4)</f>
        <v>0</v>
      </c>
      <c r="J25" s="33" t="s">
        <v>41</v>
      </c>
      <c r="O25" s="36">
        <f>I25*0.21</f>
        <v>0</v>
      </c>
      <c r="P25">
        <v>3</v>
      </c>
    </row>
    <row r="26" spans="1:16" x14ac:dyDescent="0.25">
      <c r="A26" s="30" t="s">
        <v>42</v>
      </c>
      <c r="B26" s="37"/>
      <c r="E26" s="32" t="s">
        <v>66</v>
      </c>
      <c r="J26" s="38"/>
    </row>
    <row r="27" spans="1:16" x14ac:dyDescent="0.25">
      <c r="A27" s="30" t="s">
        <v>44</v>
      </c>
      <c r="B27" s="37"/>
      <c r="E27" s="39" t="s">
        <v>45</v>
      </c>
      <c r="J27" s="38"/>
    </row>
    <row r="28" spans="1:16" ht="30" x14ac:dyDescent="0.25">
      <c r="A28" s="30" t="s">
        <v>46</v>
      </c>
      <c r="B28" s="37"/>
      <c r="E28" s="32" t="s">
        <v>58</v>
      </c>
      <c r="J28" s="38"/>
    </row>
    <row r="29" spans="1:16" x14ac:dyDescent="0.25">
      <c r="A29" s="30" t="s">
        <v>36</v>
      </c>
      <c r="B29" s="30">
        <v>6</v>
      </c>
      <c r="C29" s="31" t="s">
        <v>67</v>
      </c>
      <c r="D29" s="30" t="s">
        <v>38</v>
      </c>
      <c r="E29" s="32" t="s">
        <v>68</v>
      </c>
      <c r="F29" s="33" t="s">
        <v>40</v>
      </c>
      <c r="G29" s="34">
        <v>1</v>
      </c>
      <c r="H29" s="35">
        <v>0</v>
      </c>
      <c r="I29" s="35">
        <f>ROUND(G29*H29,P4)</f>
        <v>0</v>
      </c>
      <c r="J29" s="33" t="s">
        <v>41</v>
      </c>
      <c r="O29" s="36">
        <f>I29*0.21</f>
        <v>0</v>
      </c>
      <c r="P29">
        <v>3</v>
      </c>
    </row>
    <row r="30" spans="1:16" ht="45" x14ac:dyDescent="0.25">
      <c r="A30" s="30" t="s">
        <v>42</v>
      </c>
      <c r="B30" s="37"/>
      <c r="E30" s="32" t="s">
        <v>69</v>
      </c>
      <c r="J30" s="38"/>
    </row>
    <row r="31" spans="1:16" x14ac:dyDescent="0.25">
      <c r="A31" s="30" t="s">
        <v>44</v>
      </c>
      <c r="B31" s="37"/>
      <c r="E31" s="39" t="s">
        <v>45</v>
      </c>
      <c r="J31" s="38"/>
    </row>
    <row r="32" spans="1:16" ht="30" x14ac:dyDescent="0.25">
      <c r="A32" s="30" t="s">
        <v>46</v>
      </c>
      <c r="B32" s="37"/>
      <c r="E32" s="32" t="s">
        <v>70</v>
      </c>
      <c r="J32" s="38"/>
    </row>
    <row r="33" spans="1:16" x14ac:dyDescent="0.25">
      <c r="A33" s="30" t="s">
        <v>36</v>
      </c>
      <c r="B33" s="30">
        <v>7</v>
      </c>
      <c r="C33" s="31" t="s">
        <v>71</v>
      </c>
      <c r="D33" s="30"/>
      <c r="E33" s="32" t="s">
        <v>72</v>
      </c>
      <c r="F33" s="33" t="s">
        <v>40</v>
      </c>
      <c r="G33" s="34">
        <v>1</v>
      </c>
      <c r="H33" s="35">
        <v>0</v>
      </c>
      <c r="I33" s="35">
        <f>ROUND(G33*H33,P4)</f>
        <v>0</v>
      </c>
      <c r="J33" s="33" t="s">
        <v>41</v>
      </c>
      <c r="O33" s="36">
        <f>I33*0.21</f>
        <v>0</v>
      </c>
      <c r="P33">
        <v>3</v>
      </c>
    </row>
    <row r="34" spans="1:16" ht="60" x14ac:dyDescent="0.25">
      <c r="A34" s="30" t="s">
        <v>42</v>
      </c>
      <c r="B34" s="37"/>
      <c r="E34" s="32" t="s">
        <v>73</v>
      </c>
      <c r="J34" s="38"/>
    </row>
    <row r="35" spans="1:16" x14ac:dyDescent="0.25">
      <c r="A35" s="30" t="s">
        <v>44</v>
      </c>
      <c r="B35" s="37"/>
      <c r="E35" s="39" t="s">
        <v>45</v>
      </c>
      <c r="J35" s="38"/>
    </row>
    <row r="36" spans="1:16" ht="30" x14ac:dyDescent="0.25">
      <c r="A36" s="30" t="s">
        <v>46</v>
      </c>
      <c r="B36" s="40"/>
      <c r="C36" s="41"/>
      <c r="D36" s="41"/>
      <c r="E36" s="32" t="s">
        <v>74</v>
      </c>
      <c r="F36" s="41"/>
      <c r="G36" s="41"/>
      <c r="H36" s="41"/>
      <c r="I36" s="41"/>
      <c r="J36" s="42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5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4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15</v>
      </c>
      <c r="F2" s="3"/>
      <c r="G2" s="3"/>
      <c r="H2" s="3"/>
      <c r="I2" s="3"/>
      <c r="J2" s="15"/>
    </row>
    <row r="3" spans="1:16" x14ac:dyDescent="0.25">
      <c r="A3" s="3" t="s">
        <v>16</v>
      </c>
      <c r="B3" s="16" t="s">
        <v>17</v>
      </c>
      <c r="C3" s="46" t="s">
        <v>18</v>
      </c>
      <c r="D3" s="47"/>
      <c r="E3" s="17" t="s">
        <v>19</v>
      </c>
      <c r="F3" s="3"/>
      <c r="G3" s="3"/>
      <c r="H3" s="18" t="s">
        <v>13</v>
      </c>
      <c r="I3" s="19">
        <f>SUMIFS(I8:I249,A8:A249,"SD")</f>
        <v>0</v>
      </c>
      <c r="J3" s="15"/>
      <c r="O3">
        <v>0</v>
      </c>
      <c r="P3">
        <v>2</v>
      </c>
    </row>
    <row r="4" spans="1:16" x14ac:dyDescent="0.25">
      <c r="A4" s="3" t="s">
        <v>20</v>
      </c>
      <c r="B4" s="16" t="s">
        <v>21</v>
      </c>
      <c r="C4" s="46" t="s">
        <v>13</v>
      </c>
      <c r="D4" s="47"/>
      <c r="E4" s="17" t="s">
        <v>14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22</v>
      </c>
      <c r="B5" s="49" t="s">
        <v>23</v>
      </c>
      <c r="C5" s="50" t="s">
        <v>24</v>
      </c>
      <c r="D5" s="50" t="s">
        <v>25</v>
      </c>
      <c r="E5" s="50" t="s">
        <v>26</v>
      </c>
      <c r="F5" s="50" t="s">
        <v>27</v>
      </c>
      <c r="G5" s="50" t="s">
        <v>28</v>
      </c>
      <c r="H5" s="50" t="s">
        <v>29</v>
      </c>
      <c r="I5" s="50"/>
      <c r="J5" s="51" t="s">
        <v>30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31</v>
      </c>
      <c r="I6" s="7" t="s">
        <v>32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33</v>
      </c>
      <c r="B8" s="25"/>
      <c r="C8" s="26" t="s">
        <v>34</v>
      </c>
      <c r="D8" s="27"/>
      <c r="E8" s="24" t="s">
        <v>35</v>
      </c>
      <c r="F8" s="27"/>
      <c r="G8" s="27"/>
      <c r="H8" s="27"/>
      <c r="I8" s="28">
        <f>SUMIFS(I9:I24,A9:A24,"P")</f>
        <v>0</v>
      </c>
      <c r="J8" s="29"/>
    </row>
    <row r="9" spans="1:16" x14ac:dyDescent="0.25">
      <c r="A9" s="30" t="s">
        <v>36</v>
      </c>
      <c r="B9" s="30">
        <v>1</v>
      </c>
      <c r="C9" s="31" t="s">
        <v>75</v>
      </c>
      <c r="D9" s="30" t="s">
        <v>38</v>
      </c>
      <c r="E9" s="32" t="s">
        <v>76</v>
      </c>
      <c r="F9" s="33" t="s">
        <v>77</v>
      </c>
      <c r="G9" s="34">
        <v>101.081</v>
      </c>
      <c r="H9" s="35">
        <v>0</v>
      </c>
      <c r="I9" s="35">
        <f>ROUND(G9*H9,P4)</f>
        <v>0</v>
      </c>
      <c r="J9" s="33" t="s">
        <v>41</v>
      </c>
      <c r="O9" s="36">
        <f>I9*0.21</f>
        <v>0</v>
      </c>
      <c r="P9">
        <v>3</v>
      </c>
    </row>
    <row r="10" spans="1:16" ht="30" x14ac:dyDescent="0.25">
      <c r="A10" s="30" t="s">
        <v>42</v>
      </c>
      <c r="B10" s="37"/>
      <c r="E10" s="32" t="s">
        <v>78</v>
      </c>
      <c r="J10" s="38"/>
    </row>
    <row r="11" spans="1:16" ht="45" x14ac:dyDescent="0.25">
      <c r="A11" s="30" t="s">
        <v>44</v>
      </c>
      <c r="B11" s="37"/>
      <c r="E11" s="39" t="s">
        <v>79</v>
      </c>
      <c r="J11" s="38"/>
    </row>
    <row r="12" spans="1:16" ht="30" x14ac:dyDescent="0.25">
      <c r="A12" s="30" t="s">
        <v>46</v>
      </c>
      <c r="B12" s="37"/>
      <c r="E12" s="32" t="s">
        <v>80</v>
      </c>
      <c r="J12" s="38"/>
    </row>
    <row r="13" spans="1:16" x14ac:dyDescent="0.25">
      <c r="A13" s="30" t="s">
        <v>36</v>
      </c>
      <c r="B13" s="30">
        <v>2</v>
      </c>
      <c r="C13" s="31" t="s">
        <v>81</v>
      </c>
      <c r="D13" s="30" t="s">
        <v>38</v>
      </c>
      <c r="E13" s="32" t="s">
        <v>82</v>
      </c>
      <c r="F13" s="33" t="s">
        <v>77</v>
      </c>
      <c r="G13" s="34">
        <v>79.61</v>
      </c>
      <c r="H13" s="35">
        <v>0</v>
      </c>
      <c r="I13" s="35">
        <f>ROUND(G13*H13,P4)</f>
        <v>0</v>
      </c>
      <c r="J13" s="33" t="s">
        <v>41</v>
      </c>
      <c r="O13" s="36">
        <f>I13*0.21</f>
        <v>0</v>
      </c>
      <c r="P13">
        <v>3</v>
      </c>
    </row>
    <row r="14" spans="1:16" ht="30" x14ac:dyDescent="0.25">
      <c r="A14" s="30" t="s">
        <v>42</v>
      </c>
      <c r="B14" s="37"/>
      <c r="E14" s="32" t="s">
        <v>78</v>
      </c>
      <c r="J14" s="38"/>
    </row>
    <row r="15" spans="1:16" ht="75" x14ac:dyDescent="0.25">
      <c r="A15" s="30" t="s">
        <v>44</v>
      </c>
      <c r="B15" s="37"/>
      <c r="E15" s="39" t="s">
        <v>83</v>
      </c>
      <c r="J15" s="38"/>
    </row>
    <row r="16" spans="1:16" ht="75" x14ac:dyDescent="0.25">
      <c r="A16" s="30" t="s">
        <v>46</v>
      </c>
      <c r="B16" s="37"/>
      <c r="E16" s="32" t="s">
        <v>84</v>
      </c>
      <c r="J16" s="38"/>
    </row>
    <row r="17" spans="1:16" x14ac:dyDescent="0.25">
      <c r="A17" s="30" t="s">
        <v>36</v>
      </c>
      <c r="B17" s="30">
        <v>3</v>
      </c>
      <c r="C17" s="31" t="s">
        <v>85</v>
      </c>
      <c r="D17" s="30" t="s">
        <v>38</v>
      </c>
      <c r="E17" s="32" t="s">
        <v>82</v>
      </c>
      <c r="F17" s="33" t="s">
        <v>86</v>
      </c>
      <c r="G17" s="34">
        <v>1.05</v>
      </c>
      <c r="H17" s="35">
        <v>0</v>
      </c>
      <c r="I17" s="35">
        <f>ROUND(G17*H17,P4)</f>
        <v>0</v>
      </c>
      <c r="J17" s="33" t="s">
        <v>41</v>
      </c>
      <c r="O17" s="36">
        <f>I17*0.21</f>
        <v>0</v>
      </c>
      <c r="P17">
        <v>3</v>
      </c>
    </row>
    <row r="18" spans="1:16" ht="30" x14ac:dyDescent="0.25">
      <c r="A18" s="30" t="s">
        <v>42</v>
      </c>
      <c r="B18" s="37"/>
      <c r="E18" s="32" t="s">
        <v>78</v>
      </c>
      <c r="J18" s="38"/>
    </row>
    <row r="19" spans="1:16" ht="45" x14ac:dyDescent="0.25">
      <c r="A19" s="30" t="s">
        <v>44</v>
      </c>
      <c r="B19" s="37"/>
      <c r="E19" s="39" t="s">
        <v>87</v>
      </c>
      <c r="J19" s="38"/>
    </row>
    <row r="20" spans="1:16" ht="75" x14ac:dyDescent="0.25">
      <c r="A20" s="30" t="s">
        <v>46</v>
      </c>
      <c r="B20" s="37"/>
      <c r="E20" s="32" t="s">
        <v>84</v>
      </c>
      <c r="J20" s="38"/>
    </row>
    <row r="21" spans="1:16" x14ac:dyDescent="0.25">
      <c r="A21" s="30" t="s">
        <v>36</v>
      </c>
      <c r="B21" s="30">
        <v>4</v>
      </c>
      <c r="C21" s="31" t="s">
        <v>88</v>
      </c>
      <c r="D21" s="30" t="s">
        <v>38</v>
      </c>
      <c r="E21" s="32" t="s">
        <v>89</v>
      </c>
      <c r="F21" s="33" t="s">
        <v>90</v>
      </c>
      <c r="G21" s="34">
        <v>10</v>
      </c>
      <c r="H21" s="35">
        <v>0</v>
      </c>
      <c r="I21" s="35">
        <f>ROUND(G21*H21,P4)</f>
        <v>0</v>
      </c>
      <c r="J21" s="33" t="s">
        <v>41</v>
      </c>
      <c r="O21" s="36">
        <f>I21*0.21</f>
        <v>0</v>
      </c>
      <c r="P21">
        <v>3</v>
      </c>
    </row>
    <row r="22" spans="1:16" ht="30" x14ac:dyDescent="0.25">
      <c r="A22" s="30" t="s">
        <v>42</v>
      </c>
      <c r="B22" s="37"/>
      <c r="E22" s="32" t="s">
        <v>91</v>
      </c>
      <c r="J22" s="38"/>
    </row>
    <row r="23" spans="1:16" ht="90" x14ac:dyDescent="0.25">
      <c r="A23" s="30" t="s">
        <v>44</v>
      </c>
      <c r="B23" s="37"/>
      <c r="E23" s="39" t="s">
        <v>92</v>
      </c>
      <c r="J23" s="38"/>
    </row>
    <row r="24" spans="1:16" ht="60" x14ac:dyDescent="0.25">
      <c r="A24" s="30" t="s">
        <v>46</v>
      </c>
      <c r="B24" s="37"/>
      <c r="E24" s="32" t="s">
        <v>93</v>
      </c>
      <c r="J24" s="38"/>
    </row>
    <row r="25" spans="1:16" x14ac:dyDescent="0.25">
      <c r="A25" s="24" t="s">
        <v>33</v>
      </c>
      <c r="B25" s="25"/>
      <c r="C25" s="26" t="s">
        <v>94</v>
      </c>
      <c r="D25" s="27"/>
      <c r="E25" s="24" t="s">
        <v>95</v>
      </c>
      <c r="F25" s="27"/>
      <c r="G25" s="27"/>
      <c r="H25" s="27"/>
      <c r="I25" s="28">
        <f>SUMIFS(I26:I113,A26:A113,"P")</f>
        <v>0</v>
      </c>
      <c r="J25" s="29"/>
    </row>
    <row r="26" spans="1:16" x14ac:dyDescent="0.25">
      <c r="A26" s="30" t="s">
        <v>36</v>
      </c>
      <c r="B26" s="30">
        <v>5</v>
      </c>
      <c r="C26" s="31" t="s">
        <v>96</v>
      </c>
      <c r="D26" s="30" t="s">
        <v>38</v>
      </c>
      <c r="E26" s="32" t="s">
        <v>97</v>
      </c>
      <c r="F26" s="33" t="s">
        <v>98</v>
      </c>
      <c r="G26" s="34">
        <v>1</v>
      </c>
      <c r="H26" s="35">
        <v>0</v>
      </c>
      <c r="I26" s="35">
        <f>ROUND(G26*H26,P4)</f>
        <v>0</v>
      </c>
      <c r="J26" s="33" t="s">
        <v>41</v>
      </c>
      <c r="O26" s="36">
        <f>I26*0.21</f>
        <v>0</v>
      </c>
      <c r="P26">
        <v>3</v>
      </c>
    </row>
    <row r="27" spans="1:16" ht="30" x14ac:dyDescent="0.25">
      <c r="A27" s="30" t="s">
        <v>42</v>
      </c>
      <c r="B27" s="37"/>
      <c r="E27" s="32" t="s">
        <v>99</v>
      </c>
      <c r="J27" s="38"/>
    </row>
    <row r="28" spans="1:16" x14ac:dyDescent="0.25">
      <c r="A28" s="30" t="s">
        <v>44</v>
      </c>
      <c r="B28" s="37"/>
      <c r="E28" s="39" t="s">
        <v>100</v>
      </c>
      <c r="J28" s="38"/>
    </row>
    <row r="29" spans="1:16" ht="90" x14ac:dyDescent="0.25">
      <c r="A29" s="30" t="s">
        <v>46</v>
      </c>
      <c r="B29" s="37"/>
      <c r="E29" s="32" t="s">
        <v>101</v>
      </c>
      <c r="J29" s="38"/>
    </row>
    <row r="30" spans="1:16" x14ac:dyDescent="0.25">
      <c r="A30" s="30" t="s">
        <v>36</v>
      </c>
      <c r="B30" s="30">
        <v>6</v>
      </c>
      <c r="C30" s="31" t="s">
        <v>102</v>
      </c>
      <c r="D30" s="30"/>
      <c r="E30" s="32" t="s">
        <v>103</v>
      </c>
      <c r="F30" s="33" t="s">
        <v>98</v>
      </c>
      <c r="G30" s="34">
        <v>278.5</v>
      </c>
      <c r="H30" s="35">
        <v>0</v>
      </c>
      <c r="I30" s="35">
        <f>ROUND(G30*H30,P4)</f>
        <v>0</v>
      </c>
      <c r="J30" s="33" t="s">
        <v>41</v>
      </c>
      <c r="O30" s="36">
        <f>I30*0.21</f>
        <v>0</v>
      </c>
      <c r="P30">
        <v>3</v>
      </c>
    </row>
    <row r="31" spans="1:16" ht="30" x14ac:dyDescent="0.25">
      <c r="A31" s="30" t="s">
        <v>42</v>
      </c>
      <c r="B31" s="37"/>
      <c r="E31" s="32" t="s">
        <v>104</v>
      </c>
      <c r="J31" s="38"/>
    </row>
    <row r="32" spans="1:16" ht="45" x14ac:dyDescent="0.25">
      <c r="A32" s="30" t="s">
        <v>44</v>
      </c>
      <c r="B32" s="37"/>
      <c r="E32" s="39" t="s">
        <v>105</v>
      </c>
      <c r="J32" s="38"/>
    </row>
    <row r="33" spans="1:16" x14ac:dyDescent="0.25">
      <c r="A33" s="30" t="s">
        <v>46</v>
      </c>
      <c r="B33" s="37"/>
      <c r="E33" s="32" t="s">
        <v>106</v>
      </c>
      <c r="J33" s="38"/>
    </row>
    <row r="34" spans="1:16" x14ac:dyDescent="0.25">
      <c r="A34" s="30" t="s">
        <v>36</v>
      </c>
      <c r="B34" s="30">
        <v>7</v>
      </c>
      <c r="C34" s="31" t="s">
        <v>107</v>
      </c>
      <c r="D34" s="30" t="s">
        <v>38</v>
      </c>
      <c r="E34" s="32" t="s">
        <v>108</v>
      </c>
      <c r="F34" s="33" t="s">
        <v>109</v>
      </c>
      <c r="G34" s="34">
        <v>1</v>
      </c>
      <c r="H34" s="35">
        <v>0</v>
      </c>
      <c r="I34" s="35">
        <f>ROUND(G34*H34,P4)</f>
        <v>0</v>
      </c>
      <c r="J34" s="33" t="s">
        <v>41</v>
      </c>
      <c r="O34" s="36">
        <f>I34*0.21</f>
        <v>0</v>
      </c>
      <c r="P34">
        <v>3</v>
      </c>
    </row>
    <row r="35" spans="1:16" ht="30" x14ac:dyDescent="0.25">
      <c r="A35" s="30" t="s">
        <v>42</v>
      </c>
      <c r="B35" s="37"/>
      <c r="E35" s="32" t="s">
        <v>110</v>
      </c>
      <c r="J35" s="38"/>
    </row>
    <row r="36" spans="1:16" x14ac:dyDescent="0.25">
      <c r="A36" s="30" t="s">
        <v>44</v>
      </c>
      <c r="B36" s="37"/>
      <c r="E36" s="39" t="s">
        <v>111</v>
      </c>
      <c r="J36" s="38"/>
    </row>
    <row r="37" spans="1:16" ht="225" x14ac:dyDescent="0.25">
      <c r="A37" s="30" t="s">
        <v>46</v>
      </c>
      <c r="B37" s="37"/>
      <c r="E37" s="32" t="s">
        <v>112</v>
      </c>
      <c r="J37" s="38"/>
    </row>
    <row r="38" spans="1:16" x14ac:dyDescent="0.25">
      <c r="A38" s="30" t="s">
        <v>36</v>
      </c>
      <c r="B38" s="30">
        <v>8</v>
      </c>
      <c r="C38" s="31" t="s">
        <v>113</v>
      </c>
      <c r="D38" s="30" t="s">
        <v>38</v>
      </c>
      <c r="E38" s="32" t="s">
        <v>114</v>
      </c>
      <c r="F38" s="33" t="s">
        <v>109</v>
      </c>
      <c r="G38" s="34">
        <v>2</v>
      </c>
      <c r="H38" s="35">
        <v>0</v>
      </c>
      <c r="I38" s="35">
        <f>ROUND(G38*H38,P4)</f>
        <v>0</v>
      </c>
      <c r="J38" s="33" t="s">
        <v>41</v>
      </c>
      <c r="O38" s="36">
        <f>I38*0.21</f>
        <v>0</v>
      </c>
      <c r="P38">
        <v>3</v>
      </c>
    </row>
    <row r="39" spans="1:16" ht="30" x14ac:dyDescent="0.25">
      <c r="A39" s="30" t="s">
        <v>42</v>
      </c>
      <c r="B39" s="37"/>
      <c r="E39" s="32" t="s">
        <v>115</v>
      </c>
      <c r="J39" s="38"/>
    </row>
    <row r="40" spans="1:16" x14ac:dyDescent="0.25">
      <c r="A40" s="30" t="s">
        <v>44</v>
      </c>
      <c r="B40" s="37"/>
      <c r="E40" s="39" t="s">
        <v>116</v>
      </c>
      <c r="J40" s="38"/>
    </row>
    <row r="41" spans="1:16" ht="180" x14ac:dyDescent="0.25">
      <c r="A41" s="30" t="s">
        <v>46</v>
      </c>
      <c r="B41" s="37"/>
      <c r="E41" s="32" t="s">
        <v>117</v>
      </c>
      <c r="J41" s="38"/>
    </row>
    <row r="42" spans="1:16" x14ac:dyDescent="0.25">
      <c r="A42" s="30" t="s">
        <v>36</v>
      </c>
      <c r="B42" s="30">
        <v>9</v>
      </c>
      <c r="C42" s="31" t="s">
        <v>118</v>
      </c>
      <c r="D42" s="30" t="s">
        <v>38</v>
      </c>
      <c r="E42" s="32" t="s">
        <v>119</v>
      </c>
      <c r="F42" s="33" t="s">
        <v>77</v>
      </c>
      <c r="G42" s="34">
        <v>18.09</v>
      </c>
      <c r="H42" s="35">
        <v>0</v>
      </c>
      <c r="I42" s="35">
        <f>ROUND(G42*H42,P4)</f>
        <v>0</v>
      </c>
      <c r="J42" s="33" t="s">
        <v>41</v>
      </c>
      <c r="O42" s="36">
        <f>I42*0.21</f>
        <v>0</v>
      </c>
      <c r="P42">
        <v>3</v>
      </c>
    </row>
    <row r="43" spans="1:16" x14ac:dyDescent="0.25">
      <c r="A43" s="30" t="s">
        <v>42</v>
      </c>
      <c r="B43" s="37"/>
      <c r="E43" s="32" t="s">
        <v>120</v>
      </c>
      <c r="J43" s="38"/>
    </row>
    <row r="44" spans="1:16" ht="30" x14ac:dyDescent="0.25">
      <c r="A44" s="30" t="s">
        <v>44</v>
      </c>
      <c r="B44" s="37"/>
      <c r="E44" s="39" t="s">
        <v>121</v>
      </c>
      <c r="J44" s="38"/>
    </row>
    <row r="45" spans="1:16" ht="120" x14ac:dyDescent="0.25">
      <c r="A45" s="30" t="s">
        <v>46</v>
      </c>
      <c r="B45" s="37"/>
      <c r="E45" s="32" t="s">
        <v>122</v>
      </c>
      <c r="J45" s="38"/>
    </row>
    <row r="46" spans="1:16" x14ac:dyDescent="0.25">
      <c r="A46" s="30" t="s">
        <v>36</v>
      </c>
      <c r="B46" s="30">
        <v>10</v>
      </c>
      <c r="C46" s="31" t="s">
        <v>123</v>
      </c>
      <c r="D46" s="30" t="s">
        <v>38</v>
      </c>
      <c r="E46" s="32" t="s">
        <v>124</v>
      </c>
      <c r="F46" s="33" t="s">
        <v>77</v>
      </c>
      <c r="G46" s="34">
        <v>0.95099999999999996</v>
      </c>
      <c r="H46" s="35">
        <v>0</v>
      </c>
      <c r="I46" s="35">
        <f>ROUND(G46*H46,P4)</f>
        <v>0</v>
      </c>
      <c r="J46" s="33" t="s">
        <v>41</v>
      </c>
      <c r="O46" s="36">
        <f>I46*0.21</f>
        <v>0</v>
      </c>
      <c r="P46">
        <v>3</v>
      </c>
    </row>
    <row r="47" spans="1:16" ht="30" x14ac:dyDescent="0.25">
      <c r="A47" s="30" t="s">
        <v>42</v>
      </c>
      <c r="B47" s="37"/>
      <c r="E47" s="32" t="s">
        <v>125</v>
      </c>
      <c r="J47" s="38"/>
    </row>
    <row r="48" spans="1:16" ht="75" x14ac:dyDescent="0.25">
      <c r="A48" s="30" t="s">
        <v>44</v>
      </c>
      <c r="B48" s="37"/>
      <c r="E48" s="39" t="s">
        <v>126</v>
      </c>
      <c r="J48" s="38"/>
    </row>
    <row r="49" spans="1:16" ht="90" x14ac:dyDescent="0.25">
      <c r="A49" s="30" t="s">
        <v>46</v>
      </c>
      <c r="B49" s="37"/>
      <c r="E49" s="32" t="s">
        <v>127</v>
      </c>
      <c r="J49" s="38"/>
    </row>
    <row r="50" spans="1:16" ht="30" x14ac:dyDescent="0.25">
      <c r="A50" s="30" t="s">
        <v>36</v>
      </c>
      <c r="B50" s="30">
        <v>11</v>
      </c>
      <c r="C50" s="31" t="s">
        <v>128</v>
      </c>
      <c r="D50" s="30" t="s">
        <v>129</v>
      </c>
      <c r="E50" s="32" t="s">
        <v>130</v>
      </c>
      <c r="F50" s="33" t="s">
        <v>77</v>
      </c>
      <c r="G50" s="34">
        <v>12.67</v>
      </c>
      <c r="H50" s="35">
        <v>0</v>
      </c>
      <c r="I50" s="35">
        <f>ROUND(G50*H50,P4)</f>
        <v>0</v>
      </c>
      <c r="J50" s="33" t="s">
        <v>41</v>
      </c>
      <c r="O50" s="36">
        <f>I50*0.21</f>
        <v>0</v>
      </c>
      <c r="P50">
        <v>3</v>
      </c>
    </row>
    <row r="51" spans="1:16" x14ac:dyDescent="0.25">
      <c r="A51" s="30" t="s">
        <v>42</v>
      </c>
      <c r="B51" s="37"/>
      <c r="E51" s="32" t="s">
        <v>131</v>
      </c>
      <c r="J51" s="38"/>
    </row>
    <row r="52" spans="1:16" ht="75" x14ac:dyDescent="0.25">
      <c r="A52" s="30" t="s">
        <v>44</v>
      </c>
      <c r="B52" s="37"/>
      <c r="E52" s="39" t="s">
        <v>132</v>
      </c>
      <c r="J52" s="38"/>
    </row>
    <row r="53" spans="1:16" ht="90" x14ac:dyDescent="0.25">
      <c r="A53" s="30" t="s">
        <v>46</v>
      </c>
      <c r="B53" s="37"/>
      <c r="E53" s="32" t="s">
        <v>127</v>
      </c>
      <c r="J53" s="38"/>
    </row>
    <row r="54" spans="1:16" ht="30" x14ac:dyDescent="0.25">
      <c r="A54" s="30" t="s">
        <v>36</v>
      </c>
      <c r="B54" s="30">
        <v>12</v>
      </c>
      <c r="C54" s="31" t="s">
        <v>128</v>
      </c>
      <c r="D54" s="30" t="s">
        <v>133</v>
      </c>
      <c r="E54" s="32" t="s">
        <v>130</v>
      </c>
      <c r="F54" s="33" t="s">
        <v>77</v>
      </c>
      <c r="G54" s="34">
        <v>13.55</v>
      </c>
      <c r="H54" s="35">
        <v>0</v>
      </c>
      <c r="I54" s="35">
        <f>ROUND(G54*H54,P4)</f>
        <v>0</v>
      </c>
      <c r="J54" s="33" t="s">
        <v>41</v>
      </c>
      <c r="O54" s="36">
        <f>I54*0.21</f>
        <v>0</v>
      </c>
      <c r="P54">
        <v>3</v>
      </c>
    </row>
    <row r="55" spans="1:16" ht="30" x14ac:dyDescent="0.25">
      <c r="A55" s="30" t="s">
        <v>42</v>
      </c>
      <c r="B55" s="37"/>
      <c r="E55" s="32" t="s">
        <v>134</v>
      </c>
      <c r="J55" s="38"/>
    </row>
    <row r="56" spans="1:16" ht="75" x14ac:dyDescent="0.25">
      <c r="A56" s="30" t="s">
        <v>44</v>
      </c>
      <c r="B56" s="37"/>
      <c r="E56" s="39" t="s">
        <v>135</v>
      </c>
      <c r="J56" s="38"/>
    </row>
    <row r="57" spans="1:16" ht="90" x14ac:dyDescent="0.25">
      <c r="A57" s="30" t="s">
        <v>46</v>
      </c>
      <c r="B57" s="37"/>
      <c r="E57" s="32" t="s">
        <v>127</v>
      </c>
      <c r="J57" s="38"/>
    </row>
    <row r="58" spans="1:16" x14ac:dyDescent="0.25">
      <c r="A58" s="30" t="s">
        <v>36</v>
      </c>
      <c r="B58" s="30">
        <v>13</v>
      </c>
      <c r="C58" s="31" t="s">
        <v>136</v>
      </c>
      <c r="D58" s="30" t="s">
        <v>38</v>
      </c>
      <c r="E58" s="32" t="s">
        <v>137</v>
      </c>
      <c r="F58" s="33" t="s">
        <v>138</v>
      </c>
      <c r="G58" s="34">
        <v>5</v>
      </c>
      <c r="H58" s="35">
        <v>0</v>
      </c>
      <c r="I58" s="35">
        <f>ROUND(G58*H58,P4)</f>
        <v>0</v>
      </c>
      <c r="J58" s="33" t="s">
        <v>41</v>
      </c>
      <c r="O58" s="36">
        <f>I58*0.21</f>
        <v>0</v>
      </c>
      <c r="P58">
        <v>3</v>
      </c>
    </row>
    <row r="59" spans="1:16" ht="45" x14ac:dyDescent="0.25">
      <c r="A59" s="30" t="s">
        <v>42</v>
      </c>
      <c r="B59" s="37"/>
      <c r="E59" s="32" t="s">
        <v>139</v>
      </c>
      <c r="J59" s="38"/>
    </row>
    <row r="60" spans="1:16" ht="45" x14ac:dyDescent="0.25">
      <c r="A60" s="30" t="s">
        <v>44</v>
      </c>
      <c r="B60" s="37"/>
      <c r="E60" s="39" t="s">
        <v>140</v>
      </c>
      <c r="J60" s="38"/>
    </row>
    <row r="61" spans="1:16" ht="120" x14ac:dyDescent="0.25">
      <c r="A61" s="30" t="s">
        <v>46</v>
      </c>
      <c r="B61" s="37"/>
      <c r="E61" s="32" t="s">
        <v>122</v>
      </c>
      <c r="J61" s="38"/>
    </row>
    <row r="62" spans="1:16" ht="30" x14ac:dyDescent="0.25">
      <c r="A62" s="30" t="s">
        <v>36</v>
      </c>
      <c r="B62" s="30">
        <v>14</v>
      </c>
      <c r="C62" s="31" t="s">
        <v>141</v>
      </c>
      <c r="D62" s="30" t="s">
        <v>38</v>
      </c>
      <c r="E62" s="32" t="s">
        <v>142</v>
      </c>
      <c r="F62" s="33" t="s">
        <v>138</v>
      </c>
      <c r="G62" s="34">
        <v>90.5</v>
      </c>
      <c r="H62" s="35">
        <v>0</v>
      </c>
      <c r="I62" s="35">
        <f>ROUND(G62*H62,P4)</f>
        <v>0</v>
      </c>
      <c r="J62" s="33" t="s">
        <v>41</v>
      </c>
      <c r="O62" s="36">
        <f>I62*0.21</f>
        <v>0</v>
      </c>
      <c r="P62">
        <v>3</v>
      </c>
    </row>
    <row r="63" spans="1:16" ht="45" x14ac:dyDescent="0.25">
      <c r="A63" s="30" t="s">
        <v>42</v>
      </c>
      <c r="B63" s="37"/>
      <c r="E63" s="32" t="s">
        <v>139</v>
      </c>
      <c r="J63" s="38"/>
    </row>
    <row r="64" spans="1:16" x14ac:dyDescent="0.25">
      <c r="A64" s="30" t="s">
        <v>44</v>
      </c>
      <c r="B64" s="37"/>
      <c r="E64" s="39" t="s">
        <v>143</v>
      </c>
      <c r="J64" s="38"/>
    </row>
    <row r="65" spans="1:16" ht="90" x14ac:dyDescent="0.25">
      <c r="A65" s="30" t="s">
        <v>46</v>
      </c>
      <c r="B65" s="37"/>
      <c r="E65" s="32" t="s">
        <v>127</v>
      </c>
      <c r="J65" s="38"/>
    </row>
    <row r="66" spans="1:16" x14ac:dyDescent="0.25">
      <c r="A66" s="30" t="s">
        <v>36</v>
      </c>
      <c r="B66" s="30">
        <v>15</v>
      </c>
      <c r="C66" s="31" t="s">
        <v>144</v>
      </c>
      <c r="D66" s="30"/>
      <c r="E66" s="32" t="s">
        <v>145</v>
      </c>
      <c r="F66" s="33" t="s">
        <v>77</v>
      </c>
      <c r="G66" s="34">
        <v>47.97</v>
      </c>
      <c r="H66" s="35">
        <v>0</v>
      </c>
      <c r="I66" s="35">
        <f>ROUND(G66*H66,P4)</f>
        <v>0</v>
      </c>
      <c r="J66" s="33" t="s">
        <v>41</v>
      </c>
      <c r="O66" s="36">
        <f>I66*0.21</f>
        <v>0</v>
      </c>
      <c r="P66">
        <v>3</v>
      </c>
    </row>
    <row r="67" spans="1:16" x14ac:dyDescent="0.25">
      <c r="A67" s="30" t="s">
        <v>42</v>
      </c>
      <c r="B67" s="37"/>
      <c r="E67" s="32" t="s">
        <v>120</v>
      </c>
      <c r="J67" s="38"/>
    </row>
    <row r="68" spans="1:16" ht="60" x14ac:dyDescent="0.25">
      <c r="A68" s="30" t="s">
        <v>44</v>
      </c>
      <c r="B68" s="37"/>
      <c r="E68" s="39" t="s">
        <v>146</v>
      </c>
      <c r="J68" s="38"/>
    </row>
    <row r="69" spans="1:16" ht="120" x14ac:dyDescent="0.25">
      <c r="A69" s="30" t="s">
        <v>46</v>
      </c>
      <c r="B69" s="37"/>
      <c r="E69" s="32" t="s">
        <v>122</v>
      </c>
      <c r="J69" s="38"/>
    </row>
    <row r="70" spans="1:16" x14ac:dyDescent="0.25">
      <c r="A70" s="30" t="s">
        <v>36</v>
      </c>
      <c r="B70" s="30">
        <v>16</v>
      </c>
      <c r="C70" s="31" t="s">
        <v>147</v>
      </c>
      <c r="D70" s="30" t="s">
        <v>38</v>
      </c>
      <c r="E70" s="32" t="s">
        <v>148</v>
      </c>
      <c r="F70" s="33" t="s">
        <v>138</v>
      </c>
      <c r="G70" s="34">
        <v>22.5</v>
      </c>
      <c r="H70" s="35">
        <v>0</v>
      </c>
      <c r="I70" s="35">
        <f>ROUND(G70*H70,P4)</f>
        <v>0</v>
      </c>
      <c r="J70" s="33" t="s">
        <v>41</v>
      </c>
      <c r="O70" s="36">
        <f>I70*0.21</f>
        <v>0</v>
      </c>
      <c r="P70">
        <v>3</v>
      </c>
    </row>
    <row r="71" spans="1:16" x14ac:dyDescent="0.25">
      <c r="A71" s="30" t="s">
        <v>42</v>
      </c>
      <c r="B71" s="37"/>
      <c r="E71" s="32" t="s">
        <v>149</v>
      </c>
      <c r="J71" s="38"/>
    </row>
    <row r="72" spans="1:16" ht="30" x14ac:dyDescent="0.25">
      <c r="A72" s="30" t="s">
        <v>44</v>
      </c>
      <c r="B72" s="37"/>
      <c r="E72" s="39" t="s">
        <v>150</v>
      </c>
      <c r="J72" s="38"/>
    </row>
    <row r="73" spans="1:16" ht="30" x14ac:dyDescent="0.25">
      <c r="A73" s="30" t="s">
        <v>46</v>
      </c>
      <c r="B73" s="37"/>
      <c r="E73" s="32" t="s">
        <v>151</v>
      </c>
      <c r="J73" s="38"/>
    </row>
    <row r="74" spans="1:16" x14ac:dyDescent="0.25">
      <c r="A74" s="30" t="s">
        <v>36</v>
      </c>
      <c r="B74" s="30">
        <v>17</v>
      </c>
      <c r="C74" s="31" t="s">
        <v>152</v>
      </c>
      <c r="D74" s="30" t="s">
        <v>129</v>
      </c>
      <c r="E74" s="32" t="s">
        <v>153</v>
      </c>
      <c r="F74" s="33" t="s">
        <v>77</v>
      </c>
      <c r="G74" s="34">
        <v>18.13</v>
      </c>
      <c r="H74" s="35">
        <v>0</v>
      </c>
      <c r="I74" s="35">
        <f>ROUND(G74*H74,P4)</f>
        <v>0</v>
      </c>
      <c r="J74" s="33" t="s">
        <v>41</v>
      </c>
      <c r="O74" s="36">
        <f>I74*0.21</f>
        <v>0</v>
      </c>
      <c r="P74">
        <v>3</v>
      </c>
    </row>
    <row r="75" spans="1:16" ht="45" x14ac:dyDescent="0.25">
      <c r="A75" s="30" t="s">
        <v>42</v>
      </c>
      <c r="B75" s="37"/>
      <c r="E75" s="32" t="s">
        <v>154</v>
      </c>
      <c r="J75" s="38"/>
    </row>
    <row r="76" spans="1:16" ht="45" x14ac:dyDescent="0.25">
      <c r="A76" s="30" t="s">
        <v>44</v>
      </c>
      <c r="B76" s="37"/>
      <c r="E76" s="39" t="s">
        <v>155</v>
      </c>
      <c r="J76" s="38"/>
    </row>
    <row r="77" spans="1:16" ht="409.5" x14ac:dyDescent="0.25">
      <c r="A77" s="30" t="s">
        <v>46</v>
      </c>
      <c r="B77" s="37"/>
      <c r="E77" s="32" t="s">
        <v>156</v>
      </c>
      <c r="J77" s="38"/>
    </row>
    <row r="78" spans="1:16" x14ac:dyDescent="0.25">
      <c r="A78" s="30" t="s">
        <v>36</v>
      </c>
      <c r="B78" s="30">
        <v>18</v>
      </c>
      <c r="C78" s="31" t="s">
        <v>152</v>
      </c>
      <c r="D78" s="30" t="s">
        <v>133</v>
      </c>
      <c r="E78" s="32" t="s">
        <v>153</v>
      </c>
      <c r="F78" s="33" t="s">
        <v>77</v>
      </c>
      <c r="G78" s="34">
        <v>53.926000000000002</v>
      </c>
      <c r="H78" s="35">
        <v>0</v>
      </c>
      <c r="I78" s="35">
        <f>ROUND(G78*H78,P4)</f>
        <v>0</v>
      </c>
      <c r="J78" s="33" t="s">
        <v>41</v>
      </c>
      <c r="O78" s="36">
        <f>I78*0.21</f>
        <v>0</v>
      </c>
      <c r="P78">
        <v>3</v>
      </c>
    </row>
    <row r="79" spans="1:16" ht="45" x14ac:dyDescent="0.25">
      <c r="A79" s="30" t="s">
        <v>42</v>
      </c>
      <c r="B79" s="37"/>
      <c r="E79" s="32" t="s">
        <v>157</v>
      </c>
      <c r="J79" s="38"/>
    </row>
    <row r="80" spans="1:16" ht="60" x14ac:dyDescent="0.25">
      <c r="A80" s="30" t="s">
        <v>44</v>
      </c>
      <c r="B80" s="37"/>
      <c r="E80" s="39" t="s">
        <v>158</v>
      </c>
      <c r="J80" s="38"/>
    </row>
    <row r="81" spans="1:16" ht="409.5" x14ac:dyDescent="0.25">
      <c r="A81" s="30" t="s">
        <v>46</v>
      </c>
      <c r="B81" s="37"/>
      <c r="E81" s="32" t="s">
        <v>156</v>
      </c>
      <c r="J81" s="38"/>
    </row>
    <row r="82" spans="1:16" x14ac:dyDescent="0.25">
      <c r="A82" s="30" t="s">
        <v>36</v>
      </c>
      <c r="B82" s="30">
        <v>19</v>
      </c>
      <c r="C82" s="31" t="s">
        <v>159</v>
      </c>
      <c r="D82" s="30" t="s">
        <v>38</v>
      </c>
      <c r="E82" s="32" t="s">
        <v>160</v>
      </c>
      <c r="F82" s="33" t="s">
        <v>77</v>
      </c>
      <c r="G82" s="34">
        <v>25.42</v>
      </c>
      <c r="H82" s="35">
        <v>0</v>
      </c>
      <c r="I82" s="35">
        <f>ROUND(G82*H82,P4)</f>
        <v>0</v>
      </c>
      <c r="J82" s="33" t="s">
        <v>41</v>
      </c>
      <c r="O82" s="36">
        <f>I82*0.21</f>
        <v>0</v>
      </c>
      <c r="P82">
        <v>3</v>
      </c>
    </row>
    <row r="83" spans="1:16" x14ac:dyDescent="0.25">
      <c r="A83" s="30" t="s">
        <v>42</v>
      </c>
      <c r="B83" s="37"/>
      <c r="E83" s="43" t="s">
        <v>38</v>
      </c>
      <c r="J83" s="38"/>
    </row>
    <row r="84" spans="1:16" ht="45" x14ac:dyDescent="0.25">
      <c r="A84" s="30" t="s">
        <v>44</v>
      </c>
      <c r="B84" s="37"/>
      <c r="E84" s="39" t="s">
        <v>161</v>
      </c>
      <c r="J84" s="38"/>
    </row>
    <row r="85" spans="1:16" ht="405" x14ac:dyDescent="0.25">
      <c r="A85" s="30" t="s">
        <v>46</v>
      </c>
      <c r="B85" s="37"/>
      <c r="E85" s="32" t="s">
        <v>162</v>
      </c>
      <c r="J85" s="38"/>
    </row>
    <row r="86" spans="1:16" x14ac:dyDescent="0.25">
      <c r="A86" s="30" t="s">
        <v>36</v>
      </c>
      <c r="B86" s="30">
        <v>20</v>
      </c>
      <c r="C86" s="31" t="s">
        <v>163</v>
      </c>
      <c r="D86" s="30" t="s">
        <v>38</v>
      </c>
      <c r="E86" s="32" t="s">
        <v>164</v>
      </c>
      <c r="F86" s="33" t="s">
        <v>77</v>
      </c>
      <c r="G86" s="34">
        <v>113.831</v>
      </c>
      <c r="H86" s="35">
        <v>0</v>
      </c>
      <c r="I86" s="35">
        <f>ROUND(G86*H86,P4)</f>
        <v>0</v>
      </c>
      <c r="J86" s="33" t="s">
        <v>41</v>
      </c>
      <c r="O86" s="36">
        <f>I86*0.21</f>
        <v>0</v>
      </c>
      <c r="P86">
        <v>3</v>
      </c>
    </row>
    <row r="87" spans="1:16" x14ac:dyDescent="0.25">
      <c r="A87" s="30" t="s">
        <v>42</v>
      </c>
      <c r="B87" s="37"/>
      <c r="E87" s="43"/>
      <c r="J87" s="38"/>
    </row>
    <row r="88" spans="1:16" ht="90" x14ac:dyDescent="0.25">
      <c r="A88" s="30" t="s">
        <v>44</v>
      </c>
      <c r="B88" s="37"/>
      <c r="E88" s="39" t="s">
        <v>165</v>
      </c>
      <c r="J88" s="38"/>
    </row>
    <row r="89" spans="1:16" ht="285" x14ac:dyDescent="0.25">
      <c r="A89" s="30" t="s">
        <v>46</v>
      </c>
      <c r="B89" s="37"/>
      <c r="E89" s="32" t="s">
        <v>166</v>
      </c>
      <c r="J89" s="38"/>
    </row>
    <row r="90" spans="1:16" x14ac:dyDescent="0.25">
      <c r="A90" s="30" t="s">
        <v>36</v>
      </c>
      <c r="B90" s="30">
        <v>21</v>
      </c>
      <c r="C90" s="31" t="s">
        <v>167</v>
      </c>
      <c r="D90" s="30" t="s">
        <v>38</v>
      </c>
      <c r="E90" s="32" t="s">
        <v>168</v>
      </c>
      <c r="F90" s="33" t="s">
        <v>77</v>
      </c>
      <c r="G90" s="34">
        <v>12.67</v>
      </c>
      <c r="H90" s="35">
        <v>0</v>
      </c>
      <c r="I90" s="35">
        <f>ROUND(G90*H90,P4)</f>
        <v>0</v>
      </c>
      <c r="J90" s="33" t="s">
        <v>41</v>
      </c>
      <c r="O90" s="36">
        <f>I90*0.21</f>
        <v>0</v>
      </c>
      <c r="P90">
        <v>3</v>
      </c>
    </row>
    <row r="91" spans="1:16" x14ac:dyDescent="0.25">
      <c r="A91" s="30" t="s">
        <v>42</v>
      </c>
      <c r="B91" s="37"/>
      <c r="E91" s="32" t="s">
        <v>169</v>
      </c>
      <c r="J91" s="38"/>
    </row>
    <row r="92" spans="1:16" ht="30" x14ac:dyDescent="0.25">
      <c r="A92" s="30" t="s">
        <v>44</v>
      </c>
      <c r="B92" s="37"/>
      <c r="E92" s="39" t="s">
        <v>170</v>
      </c>
      <c r="J92" s="38"/>
    </row>
    <row r="93" spans="1:16" ht="390" x14ac:dyDescent="0.25">
      <c r="A93" s="30" t="s">
        <v>46</v>
      </c>
      <c r="B93" s="37"/>
      <c r="E93" s="32" t="s">
        <v>171</v>
      </c>
      <c r="J93" s="38"/>
    </row>
    <row r="94" spans="1:16" x14ac:dyDescent="0.25">
      <c r="A94" s="30" t="s">
        <v>36</v>
      </c>
      <c r="B94" s="30">
        <v>22</v>
      </c>
      <c r="C94" s="31" t="s">
        <v>172</v>
      </c>
      <c r="D94" s="30" t="s">
        <v>38</v>
      </c>
      <c r="E94" s="32" t="s">
        <v>173</v>
      </c>
      <c r="F94" s="33" t="s">
        <v>77</v>
      </c>
      <c r="G94" s="34">
        <v>4.5</v>
      </c>
      <c r="H94" s="35">
        <v>0</v>
      </c>
      <c r="I94" s="35">
        <f>ROUND(G94*H94,P4)</f>
        <v>0</v>
      </c>
      <c r="J94" s="33" t="s">
        <v>41</v>
      </c>
      <c r="O94" s="36">
        <f>I94*0.21</f>
        <v>0</v>
      </c>
      <c r="P94">
        <v>3</v>
      </c>
    </row>
    <row r="95" spans="1:16" x14ac:dyDescent="0.25">
      <c r="A95" s="30" t="s">
        <v>42</v>
      </c>
      <c r="B95" s="37"/>
      <c r="E95" s="32" t="s">
        <v>174</v>
      </c>
      <c r="J95" s="38"/>
    </row>
    <row r="96" spans="1:16" x14ac:dyDescent="0.25">
      <c r="A96" s="30" t="s">
        <v>44</v>
      </c>
      <c r="B96" s="37"/>
      <c r="E96" s="39" t="s">
        <v>175</v>
      </c>
      <c r="J96" s="38"/>
    </row>
    <row r="97" spans="1:16" ht="390" x14ac:dyDescent="0.25">
      <c r="A97" s="30" t="s">
        <v>46</v>
      </c>
      <c r="B97" s="37"/>
      <c r="E97" s="32" t="s">
        <v>176</v>
      </c>
      <c r="J97" s="38"/>
    </row>
    <row r="98" spans="1:16" x14ac:dyDescent="0.25">
      <c r="A98" s="30" t="s">
        <v>36</v>
      </c>
      <c r="B98" s="30">
        <v>23</v>
      </c>
      <c r="C98" s="31" t="s">
        <v>177</v>
      </c>
      <c r="D98" s="30" t="s">
        <v>38</v>
      </c>
      <c r="E98" s="32" t="s">
        <v>178</v>
      </c>
      <c r="F98" s="33" t="s">
        <v>98</v>
      </c>
      <c r="G98" s="34">
        <v>626</v>
      </c>
      <c r="H98" s="35">
        <v>0</v>
      </c>
      <c r="I98" s="35">
        <f>ROUND(G98*H98,P4)</f>
        <v>0</v>
      </c>
      <c r="J98" s="33" t="s">
        <v>41</v>
      </c>
      <c r="O98" s="36">
        <f>I98*0.21</f>
        <v>0</v>
      </c>
      <c r="P98">
        <v>3</v>
      </c>
    </row>
    <row r="99" spans="1:16" x14ac:dyDescent="0.25">
      <c r="A99" s="30" t="s">
        <v>42</v>
      </c>
      <c r="B99" s="37"/>
      <c r="E99" s="32" t="s">
        <v>179</v>
      </c>
      <c r="J99" s="38"/>
    </row>
    <row r="100" spans="1:16" ht="90" x14ac:dyDescent="0.25">
      <c r="A100" s="30" t="s">
        <v>44</v>
      </c>
      <c r="B100" s="37"/>
      <c r="E100" s="39" t="s">
        <v>180</v>
      </c>
      <c r="J100" s="38"/>
    </row>
    <row r="101" spans="1:16" ht="30" x14ac:dyDescent="0.25">
      <c r="A101" s="30" t="s">
        <v>46</v>
      </c>
      <c r="B101" s="37"/>
      <c r="E101" s="32" t="s">
        <v>181</v>
      </c>
      <c r="J101" s="38"/>
    </row>
    <row r="102" spans="1:16" x14ac:dyDescent="0.25">
      <c r="A102" s="30" t="s">
        <v>36</v>
      </c>
      <c r="B102" s="30">
        <v>24</v>
      </c>
      <c r="C102" s="31" t="s">
        <v>182</v>
      </c>
      <c r="D102" s="30" t="s">
        <v>38</v>
      </c>
      <c r="E102" s="32" t="s">
        <v>183</v>
      </c>
      <c r="F102" s="33" t="s">
        <v>77</v>
      </c>
      <c r="G102" s="34">
        <v>12.75</v>
      </c>
      <c r="H102" s="35">
        <v>0</v>
      </c>
      <c r="I102" s="35">
        <f>ROUND(G102*H102,P4)</f>
        <v>0</v>
      </c>
      <c r="J102" s="33" t="s">
        <v>41</v>
      </c>
      <c r="O102" s="36">
        <f>I102*0.21</f>
        <v>0</v>
      </c>
      <c r="P102">
        <v>3</v>
      </c>
    </row>
    <row r="103" spans="1:16" x14ac:dyDescent="0.25">
      <c r="A103" s="30" t="s">
        <v>42</v>
      </c>
      <c r="B103" s="37"/>
      <c r="E103" s="32" t="s">
        <v>184</v>
      </c>
      <c r="J103" s="38"/>
    </row>
    <row r="104" spans="1:16" x14ac:dyDescent="0.25">
      <c r="A104" s="30" t="s">
        <v>44</v>
      </c>
      <c r="B104" s="37"/>
      <c r="E104" s="39" t="s">
        <v>185</v>
      </c>
      <c r="J104" s="38"/>
    </row>
    <row r="105" spans="1:16" ht="45" x14ac:dyDescent="0.25">
      <c r="A105" s="30" t="s">
        <v>46</v>
      </c>
      <c r="B105" s="37"/>
      <c r="E105" s="32" t="s">
        <v>186</v>
      </c>
      <c r="J105" s="38"/>
    </row>
    <row r="106" spans="1:16" x14ac:dyDescent="0.25">
      <c r="A106" s="30" t="s">
        <v>36</v>
      </c>
      <c r="B106" s="30">
        <v>25</v>
      </c>
      <c r="C106" s="31" t="s">
        <v>187</v>
      </c>
      <c r="D106" s="30" t="s">
        <v>38</v>
      </c>
      <c r="E106" s="32" t="s">
        <v>188</v>
      </c>
      <c r="F106" s="33" t="s">
        <v>98</v>
      </c>
      <c r="G106" s="34">
        <v>85</v>
      </c>
      <c r="H106" s="35">
        <v>0</v>
      </c>
      <c r="I106" s="35">
        <f>ROUND(G106*H106,P4)</f>
        <v>0</v>
      </c>
      <c r="J106" s="33" t="s">
        <v>41</v>
      </c>
      <c r="O106" s="36">
        <f>I106*0.21</f>
        <v>0</v>
      </c>
      <c r="P106">
        <v>3</v>
      </c>
    </row>
    <row r="107" spans="1:16" x14ac:dyDescent="0.25">
      <c r="A107" s="30" t="s">
        <v>42</v>
      </c>
      <c r="B107" s="37"/>
      <c r="E107" s="43" t="s">
        <v>38</v>
      </c>
      <c r="J107" s="38"/>
    </row>
    <row r="108" spans="1:16" x14ac:dyDescent="0.25">
      <c r="A108" s="30" t="s">
        <v>44</v>
      </c>
      <c r="B108" s="37"/>
      <c r="E108" s="39" t="s">
        <v>189</v>
      </c>
      <c r="J108" s="38"/>
    </row>
    <row r="109" spans="1:16" ht="30" x14ac:dyDescent="0.25">
      <c r="A109" s="30" t="s">
        <v>46</v>
      </c>
      <c r="B109" s="37"/>
      <c r="E109" s="32" t="s">
        <v>190</v>
      </c>
      <c r="J109" s="38"/>
    </row>
    <row r="110" spans="1:16" x14ac:dyDescent="0.25">
      <c r="A110" s="30" t="s">
        <v>36</v>
      </c>
      <c r="B110" s="30">
        <v>26</v>
      </c>
      <c r="C110" s="31" t="s">
        <v>191</v>
      </c>
      <c r="D110" s="30" t="s">
        <v>38</v>
      </c>
      <c r="E110" s="32" t="s">
        <v>192</v>
      </c>
      <c r="F110" s="33" t="s">
        <v>77</v>
      </c>
      <c r="G110" s="34">
        <v>12.75</v>
      </c>
      <c r="H110" s="35">
        <v>0</v>
      </c>
      <c r="I110" s="35">
        <f>ROUND(G110*H110,P4)</f>
        <v>0</v>
      </c>
      <c r="J110" s="33" t="s">
        <v>41</v>
      </c>
      <c r="O110" s="36">
        <f>I110*0.21</f>
        <v>0</v>
      </c>
      <c r="P110">
        <v>3</v>
      </c>
    </row>
    <row r="111" spans="1:16" x14ac:dyDescent="0.25">
      <c r="A111" s="30" t="s">
        <v>42</v>
      </c>
      <c r="B111" s="37"/>
      <c r="E111" s="32" t="s">
        <v>193</v>
      </c>
      <c r="J111" s="38"/>
    </row>
    <row r="112" spans="1:16" x14ac:dyDescent="0.25">
      <c r="A112" s="30" t="s">
        <v>44</v>
      </c>
      <c r="B112" s="37"/>
      <c r="E112" s="39" t="s">
        <v>194</v>
      </c>
      <c r="J112" s="38"/>
    </row>
    <row r="113" spans="1:16" ht="120" x14ac:dyDescent="0.25">
      <c r="A113" s="30" t="s">
        <v>46</v>
      </c>
      <c r="B113" s="37"/>
      <c r="E113" s="32" t="s">
        <v>195</v>
      </c>
      <c r="J113" s="38"/>
    </row>
    <row r="114" spans="1:16" x14ac:dyDescent="0.25">
      <c r="A114" s="24" t="s">
        <v>33</v>
      </c>
      <c r="B114" s="25"/>
      <c r="C114" s="26" t="s">
        <v>196</v>
      </c>
      <c r="D114" s="27"/>
      <c r="E114" s="24" t="s">
        <v>197</v>
      </c>
      <c r="F114" s="27"/>
      <c r="G114" s="27"/>
      <c r="H114" s="27"/>
      <c r="I114" s="28">
        <f>SUMIFS(I115:I122,A115:A122,"P")</f>
        <v>0</v>
      </c>
      <c r="J114" s="29"/>
    </row>
    <row r="115" spans="1:16" x14ac:dyDescent="0.25">
      <c r="A115" s="30" t="s">
        <v>36</v>
      </c>
      <c r="B115" s="30">
        <v>27</v>
      </c>
      <c r="C115" s="31" t="s">
        <v>198</v>
      </c>
      <c r="D115" s="30" t="s">
        <v>38</v>
      </c>
      <c r="E115" s="32" t="s">
        <v>199</v>
      </c>
      <c r="F115" s="33" t="s">
        <v>98</v>
      </c>
      <c r="G115" s="34">
        <v>33</v>
      </c>
      <c r="H115" s="35">
        <v>0</v>
      </c>
      <c r="I115" s="35">
        <f>ROUND(G115*H115,P4)</f>
        <v>0</v>
      </c>
      <c r="J115" s="33" t="s">
        <v>41</v>
      </c>
      <c r="O115" s="36">
        <f>I115*0.21</f>
        <v>0</v>
      </c>
      <c r="P115">
        <v>3</v>
      </c>
    </row>
    <row r="116" spans="1:16" x14ac:dyDescent="0.25">
      <c r="A116" s="30" t="s">
        <v>42</v>
      </c>
      <c r="B116" s="37"/>
      <c r="E116" s="32" t="s">
        <v>200</v>
      </c>
      <c r="J116" s="38"/>
    </row>
    <row r="117" spans="1:16" x14ac:dyDescent="0.25">
      <c r="A117" s="30" t="s">
        <v>44</v>
      </c>
      <c r="B117" s="37"/>
      <c r="E117" s="39" t="s">
        <v>201</v>
      </c>
      <c r="J117" s="38"/>
    </row>
    <row r="118" spans="1:16" ht="150" x14ac:dyDescent="0.25">
      <c r="A118" s="30" t="s">
        <v>46</v>
      </c>
      <c r="B118" s="37"/>
      <c r="E118" s="32" t="s">
        <v>202</v>
      </c>
      <c r="J118" s="38"/>
    </row>
    <row r="119" spans="1:16" x14ac:dyDescent="0.25">
      <c r="A119" s="30" t="s">
        <v>36</v>
      </c>
      <c r="B119" s="30">
        <v>28</v>
      </c>
      <c r="C119" s="31" t="s">
        <v>203</v>
      </c>
      <c r="D119" s="30" t="s">
        <v>38</v>
      </c>
      <c r="E119" s="32" t="s">
        <v>204</v>
      </c>
      <c r="F119" s="33" t="s">
        <v>98</v>
      </c>
      <c r="G119" s="34">
        <v>5</v>
      </c>
      <c r="H119" s="35">
        <v>0</v>
      </c>
      <c r="I119" s="35">
        <f>ROUND(G119*H119,P4)</f>
        <v>0</v>
      </c>
      <c r="J119" s="33" t="s">
        <v>41</v>
      </c>
      <c r="O119" s="36">
        <f>I119*0.21</f>
        <v>0</v>
      </c>
      <c r="P119">
        <v>3</v>
      </c>
    </row>
    <row r="120" spans="1:16" ht="30" x14ac:dyDescent="0.25">
      <c r="A120" s="30" t="s">
        <v>42</v>
      </c>
      <c r="B120" s="37"/>
      <c r="E120" s="32" t="s">
        <v>205</v>
      </c>
      <c r="J120" s="38"/>
    </row>
    <row r="121" spans="1:16" ht="30" x14ac:dyDescent="0.25">
      <c r="A121" s="30" t="s">
        <v>44</v>
      </c>
      <c r="B121" s="37"/>
      <c r="E121" s="39" t="s">
        <v>206</v>
      </c>
      <c r="J121" s="38"/>
    </row>
    <row r="122" spans="1:16" ht="120" x14ac:dyDescent="0.25">
      <c r="A122" s="30" t="s">
        <v>46</v>
      </c>
      <c r="B122" s="37"/>
      <c r="E122" s="32" t="s">
        <v>207</v>
      </c>
      <c r="J122" s="38"/>
    </row>
    <row r="123" spans="1:16" x14ac:dyDescent="0.25">
      <c r="A123" s="24" t="s">
        <v>33</v>
      </c>
      <c r="B123" s="25"/>
      <c r="C123" s="26" t="s">
        <v>208</v>
      </c>
      <c r="D123" s="27"/>
      <c r="E123" s="24" t="s">
        <v>209</v>
      </c>
      <c r="F123" s="27"/>
      <c r="G123" s="27"/>
      <c r="H123" s="27"/>
      <c r="I123" s="28">
        <f>SUMIFS(I124:I179,A124:A179,"P")</f>
        <v>0</v>
      </c>
      <c r="J123" s="29"/>
    </row>
    <row r="124" spans="1:16" x14ac:dyDescent="0.25">
      <c r="A124" s="30" t="s">
        <v>36</v>
      </c>
      <c r="B124" s="30">
        <v>29</v>
      </c>
      <c r="C124" s="31" t="s">
        <v>210</v>
      </c>
      <c r="D124" s="30" t="s">
        <v>129</v>
      </c>
      <c r="E124" s="32" t="s">
        <v>211</v>
      </c>
      <c r="F124" s="33" t="s">
        <v>77</v>
      </c>
      <c r="G124" s="34">
        <v>51.220999999999997</v>
      </c>
      <c r="H124" s="35">
        <v>0</v>
      </c>
      <c r="I124" s="35">
        <f>ROUND(G124*H124,P4)</f>
        <v>0</v>
      </c>
      <c r="J124" s="33" t="s">
        <v>41</v>
      </c>
      <c r="O124" s="36">
        <f>I124*0.21</f>
        <v>0</v>
      </c>
      <c r="P124">
        <v>3</v>
      </c>
    </row>
    <row r="125" spans="1:16" x14ac:dyDescent="0.25">
      <c r="A125" s="30" t="s">
        <v>42</v>
      </c>
      <c r="B125" s="37"/>
      <c r="E125" s="32" t="s">
        <v>212</v>
      </c>
      <c r="J125" s="38"/>
    </row>
    <row r="126" spans="1:16" ht="60" x14ac:dyDescent="0.25">
      <c r="A126" s="30" t="s">
        <v>44</v>
      </c>
      <c r="B126" s="37"/>
      <c r="E126" s="39" t="s">
        <v>213</v>
      </c>
      <c r="J126" s="38"/>
    </row>
    <row r="127" spans="1:16" ht="60" x14ac:dyDescent="0.25">
      <c r="A127" s="30" t="s">
        <v>46</v>
      </c>
      <c r="B127" s="37"/>
      <c r="E127" s="32" t="s">
        <v>214</v>
      </c>
      <c r="J127" s="38"/>
    </row>
    <row r="128" spans="1:16" x14ac:dyDescent="0.25">
      <c r="A128" s="30" t="s">
        <v>36</v>
      </c>
      <c r="B128" s="30">
        <v>30</v>
      </c>
      <c r="C128" s="31" t="s">
        <v>210</v>
      </c>
      <c r="D128" s="30" t="s">
        <v>133</v>
      </c>
      <c r="E128" s="32" t="s">
        <v>211</v>
      </c>
      <c r="F128" s="33" t="s">
        <v>77</v>
      </c>
      <c r="G128" s="34">
        <v>53.926000000000002</v>
      </c>
      <c r="H128" s="35">
        <v>0</v>
      </c>
      <c r="I128" s="35">
        <f>ROUND(G128*H128,P4)</f>
        <v>0</v>
      </c>
      <c r="J128" s="33" t="s">
        <v>41</v>
      </c>
      <c r="O128" s="36">
        <f>I128*0.21</f>
        <v>0</v>
      </c>
      <c r="P128">
        <v>3</v>
      </c>
    </row>
    <row r="129" spans="1:16" ht="45" x14ac:dyDescent="0.25">
      <c r="A129" s="30" t="s">
        <v>42</v>
      </c>
      <c r="B129" s="37"/>
      <c r="E129" s="32" t="s">
        <v>215</v>
      </c>
      <c r="J129" s="38"/>
    </row>
    <row r="130" spans="1:16" ht="60" x14ac:dyDescent="0.25">
      <c r="A130" s="30" t="s">
        <v>44</v>
      </c>
      <c r="B130" s="37"/>
      <c r="E130" s="39" t="s">
        <v>216</v>
      </c>
      <c r="J130" s="38"/>
    </row>
    <row r="131" spans="1:16" ht="60" x14ac:dyDescent="0.25">
      <c r="A131" s="30" t="s">
        <v>46</v>
      </c>
      <c r="B131" s="37"/>
      <c r="E131" s="32" t="s">
        <v>214</v>
      </c>
      <c r="J131" s="38"/>
    </row>
    <row r="132" spans="1:16" x14ac:dyDescent="0.25">
      <c r="A132" s="30" t="s">
        <v>36</v>
      </c>
      <c r="B132" s="30">
        <v>31</v>
      </c>
      <c r="C132" s="31" t="s">
        <v>217</v>
      </c>
      <c r="D132" s="30" t="s">
        <v>38</v>
      </c>
      <c r="E132" s="32" t="s">
        <v>218</v>
      </c>
      <c r="F132" s="33" t="s">
        <v>98</v>
      </c>
      <c r="G132" s="34">
        <v>266.5</v>
      </c>
      <c r="H132" s="35">
        <v>0</v>
      </c>
      <c r="I132" s="35">
        <f>ROUND(G132*H132,P4)</f>
        <v>0</v>
      </c>
      <c r="J132" s="33" t="s">
        <v>41</v>
      </c>
      <c r="O132" s="36">
        <f>I132*0.21</f>
        <v>0</v>
      </c>
      <c r="P132">
        <v>3</v>
      </c>
    </row>
    <row r="133" spans="1:16" ht="30" x14ac:dyDescent="0.25">
      <c r="A133" s="30" t="s">
        <v>42</v>
      </c>
      <c r="B133" s="37"/>
      <c r="E133" s="32" t="s">
        <v>219</v>
      </c>
      <c r="J133" s="38"/>
    </row>
    <row r="134" spans="1:16" ht="30" x14ac:dyDescent="0.25">
      <c r="A134" s="30" t="s">
        <v>44</v>
      </c>
      <c r="B134" s="37"/>
      <c r="E134" s="39" t="s">
        <v>220</v>
      </c>
      <c r="J134" s="38"/>
    </row>
    <row r="135" spans="1:16" ht="75" x14ac:dyDescent="0.25">
      <c r="A135" s="30" t="s">
        <v>46</v>
      </c>
      <c r="B135" s="37"/>
      <c r="E135" s="32" t="s">
        <v>221</v>
      </c>
      <c r="J135" s="38"/>
    </row>
    <row r="136" spans="1:16" x14ac:dyDescent="0.25">
      <c r="A136" s="30" t="s">
        <v>36</v>
      </c>
      <c r="B136" s="30">
        <v>32</v>
      </c>
      <c r="C136" s="31" t="s">
        <v>222</v>
      </c>
      <c r="D136" s="30" t="s">
        <v>38</v>
      </c>
      <c r="E136" s="32" t="s">
        <v>223</v>
      </c>
      <c r="F136" s="33" t="s">
        <v>98</v>
      </c>
      <c r="G136" s="34">
        <v>533</v>
      </c>
      <c r="H136" s="35">
        <v>0</v>
      </c>
      <c r="I136" s="35">
        <f>ROUND(G136*H136,P4)</f>
        <v>0</v>
      </c>
      <c r="J136" s="33" t="s">
        <v>41</v>
      </c>
      <c r="O136" s="36">
        <f>I136*0.21</f>
        <v>0</v>
      </c>
      <c r="P136">
        <v>3</v>
      </c>
    </row>
    <row r="137" spans="1:16" ht="30" x14ac:dyDescent="0.25">
      <c r="A137" s="30" t="s">
        <v>42</v>
      </c>
      <c r="B137" s="37"/>
      <c r="E137" s="32" t="s">
        <v>224</v>
      </c>
      <c r="J137" s="38"/>
    </row>
    <row r="138" spans="1:16" x14ac:dyDescent="0.25">
      <c r="A138" s="30" t="s">
        <v>44</v>
      </c>
      <c r="B138" s="37"/>
      <c r="E138" s="39" t="s">
        <v>225</v>
      </c>
      <c r="J138" s="38"/>
    </row>
    <row r="139" spans="1:16" ht="120" x14ac:dyDescent="0.25">
      <c r="A139" s="30" t="s">
        <v>46</v>
      </c>
      <c r="B139" s="37"/>
      <c r="E139" s="32" t="s">
        <v>226</v>
      </c>
      <c r="J139" s="38"/>
    </row>
    <row r="140" spans="1:16" x14ac:dyDescent="0.25">
      <c r="A140" s="30" t="s">
        <v>36</v>
      </c>
      <c r="B140" s="30">
        <v>33</v>
      </c>
      <c r="C140" s="31" t="s">
        <v>227</v>
      </c>
      <c r="D140" s="30" t="s">
        <v>38</v>
      </c>
      <c r="E140" s="32" t="s">
        <v>228</v>
      </c>
      <c r="F140" s="33" t="s">
        <v>77</v>
      </c>
      <c r="G140" s="34">
        <v>26.65</v>
      </c>
      <c r="H140" s="35">
        <v>0</v>
      </c>
      <c r="I140" s="35">
        <f>ROUND(G140*H140,P4)</f>
        <v>0</v>
      </c>
      <c r="J140" s="33" t="s">
        <v>41</v>
      </c>
      <c r="O140" s="36">
        <f>I140*0.21</f>
        <v>0</v>
      </c>
      <c r="P140">
        <v>3</v>
      </c>
    </row>
    <row r="141" spans="1:16" ht="30" x14ac:dyDescent="0.25">
      <c r="A141" s="30" t="s">
        <v>42</v>
      </c>
      <c r="B141" s="37"/>
      <c r="E141" s="32" t="s">
        <v>229</v>
      </c>
      <c r="J141" s="38"/>
    </row>
    <row r="142" spans="1:16" x14ac:dyDescent="0.25">
      <c r="A142" s="30" t="s">
        <v>44</v>
      </c>
      <c r="B142" s="37"/>
      <c r="E142" s="39" t="s">
        <v>230</v>
      </c>
      <c r="J142" s="38"/>
    </row>
    <row r="143" spans="1:16" ht="255" x14ac:dyDescent="0.25">
      <c r="A143" s="30" t="s">
        <v>46</v>
      </c>
      <c r="B143" s="37"/>
      <c r="E143" s="32" t="s">
        <v>231</v>
      </c>
      <c r="J143" s="38"/>
    </row>
    <row r="144" spans="1:16" x14ac:dyDescent="0.25">
      <c r="A144" s="30" t="s">
        <v>36</v>
      </c>
      <c r="B144" s="30">
        <v>34</v>
      </c>
      <c r="C144" s="31" t="s">
        <v>232</v>
      </c>
      <c r="D144" s="30" t="s">
        <v>38</v>
      </c>
      <c r="E144" s="32" t="s">
        <v>233</v>
      </c>
      <c r="F144" s="33" t="s">
        <v>77</v>
      </c>
      <c r="G144" s="34">
        <v>21.32</v>
      </c>
      <c r="H144" s="35">
        <v>0</v>
      </c>
      <c r="I144" s="35">
        <f>ROUND(G144*H144,P4)</f>
        <v>0</v>
      </c>
      <c r="J144" s="33" t="s">
        <v>41</v>
      </c>
      <c r="O144" s="36">
        <f>I144*0.21</f>
        <v>0</v>
      </c>
      <c r="P144">
        <v>3</v>
      </c>
    </row>
    <row r="145" spans="1:16" x14ac:dyDescent="0.25">
      <c r="A145" s="30" t="s">
        <v>42</v>
      </c>
      <c r="B145" s="37"/>
      <c r="E145" s="32" t="s">
        <v>234</v>
      </c>
      <c r="J145" s="38"/>
    </row>
    <row r="146" spans="1:16" ht="30" x14ac:dyDescent="0.25">
      <c r="A146" s="30" t="s">
        <v>44</v>
      </c>
      <c r="B146" s="37"/>
      <c r="E146" s="39" t="s">
        <v>235</v>
      </c>
      <c r="J146" s="38"/>
    </row>
    <row r="147" spans="1:16" ht="300" x14ac:dyDescent="0.25">
      <c r="A147" s="30" t="s">
        <v>46</v>
      </c>
      <c r="B147" s="37"/>
      <c r="E147" s="32" t="s">
        <v>236</v>
      </c>
      <c r="J147" s="38"/>
    </row>
    <row r="148" spans="1:16" x14ac:dyDescent="0.25">
      <c r="A148" s="30" t="s">
        <v>36</v>
      </c>
      <c r="B148" s="30">
        <v>35</v>
      </c>
      <c r="C148" s="31" t="s">
        <v>237</v>
      </c>
      <c r="D148" s="30" t="s">
        <v>38</v>
      </c>
      <c r="E148" s="32" t="s">
        <v>238</v>
      </c>
      <c r="F148" s="33" t="s">
        <v>98</v>
      </c>
      <c r="G148" s="34">
        <v>235.5</v>
      </c>
      <c r="H148" s="35">
        <v>0</v>
      </c>
      <c r="I148" s="35">
        <f>ROUND(G148*H148,P4)</f>
        <v>0</v>
      </c>
      <c r="J148" s="33" t="s">
        <v>41</v>
      </c>
      <c r="O148" s="36">
        <f>I148*0.21</f>
        <v>0</v>
      </c>
      <c r="P148">
        <v>3</v>
      </c>
    </row>
    <row r="149" spans="1:16" ht="45" x14ac:dyDescent="0.25">
      <c r="A149" s="30" t="s">
        <v>42</v>
      </c>
      <c r="B149" s="37"/>
      <c r="E149" s="32" t="s">
        <v>239</v>
      </c>
      <c r="J149" s="38"/>
    </row>
    <row r="150" spans="1:16" x14ac:dyDescent="0.25">
      <c r="A150" s="30" t="s">
        <v>44</v>
      </c>
      <c r="B150" s="37"/>
      <c r="E150" s="39" t="s">
        <v>240</v>
      </c>
      <c r="J150" s="38"/>
    </row>
    <row r="151" spans="1:16" ht="195" x14ac:dyDescent="0.25">
      <c r="A151" s="30" t="s">
        <v>46</v>
      </c>
      <c r="B151" s="37"/>
      <c r="E151" s="32" t="s">
        <v>241</v>
      </c>
      <c r="J151" s="38"/>
    </row>
    <row r="152" spans="1:16" x14ac:dyDescent="0.25">
      <c r="A152" s="30" t="s">
        <v>36</v>
      </c>
      <c r="B152" s="30">
        <v>36</v>
      </c>
      <c r="C152" s="31" t="s">
        <v>242</v>
      </c>
      <c r="D152" s="30" t="s">
        <v>38</v>
      </c>
      <c r="E152" s="32" t="s">
        <v>243</v>
      </c>
      <c r="F152" s="33" t="s">
        <v>98</v>
      </c>
      <c r="G152" s="34">
        <v>2.8</v>
      </c>
      <c r="H152" s="35">
        <v>0</v>
      </c>
      <c r="I152" s="35">
        <f>ROUND(G152*H152,P4)</f>
        <v>0</v>
      </c>
      <c r="J152" s="33" t="s">
        <v>41</v>
      </c>
      <c r="O152" s="36">
        <f>I152*0.21</f>
        <v>0</v>
      </c>
      <c r="P152">
        <v>3</v>
      </c>
    </row>
    <row r="153" spans="1:16" ht="60" x14ac:dyDescent="0.25">
      <c r="A153" s="30" t="s">
        <v>42</v>
      </c>
      <c r="B153" s="37"/>
      <c r="E153" s="32" t="s">
        <v>244</v>
      </c>
      <c r="J153" s="38"/>
    </row>
    <row r="154" spans="1:16" x14ac:dyDescent="0.25">
      <c r="A154" s="30" t="s">
        <v>44</v>
      </c>
      <c r="B154" s="37"/>
      <c r="E154" s="39" t="s">
        <v>245</v>
      </c>
      <c r="J154" s="38"/>
    </row>
    <row r="155" spans="1:16" ht="225" x14ac:dyDescent="0.25">
      <c r="A155" s="30" t="s">
        <v>46</v>
      </c>
      <c r="B155" s="37"/>
      <c r="E155" s="32" t="s">
        <v>246</v>
      </c>
      <c r="J155" s="38"/>
    </row>
    <row r="156" spans="1:16" x14ac:dyDescent="0.25">
      <c r="A156" s="30" t="s">
        <v>36</v>
      </c>
      <c r="B156" s="30">
        <v>37</v>
      </c>
      <c r="C156" s="31" t="s">
        <v>247</v>
      </c>
      <c r="D156" s="30" t="s">
        <v>38</v>
      </c>
      <c r="E156" s="32" t="s">
        <v>248</v>
      </c>
      <c r="F156" s="33" t="s">
        <v>98</v>
      </c>
      <c r="G156" s="34">
        <v>19.75</v>
      </c>
      <c r="H156" s="35">
        <v>0</v>
      </c>
      <c r="I156" s="35">
        <f>ROUND(G156*H156,P4)</f>
        <v>0</v>
      </c>
      <c r="J156" s="33" t="s">
        <v>41</v>
      </c>
      <c r="O156" s="36">
        <f>I156*0.21</f>
        <v>0</v>
      </c>
      <c r="P156">
        <v>3</v>
      </c>
    </row>
    <row r="157" spans="1:16" ht="45" x14ac:dyDescent="0.25">
      <c r="A157" s="30" t="s">
        <v>42</v>
      </c>
      <c r="B157" s="37"/>
      <c r="E157" s="32" t="s">
        <v>249</v>
      </c>
      <c r="J157" s="38"/>
    </row>
    <row r="158" spans="1:16" x14ac:dyDescent="0.25">
      <c r="A158" s="30" t="s">
        <v>44</v>
      </c>
      <c r="B158" s="37"/>
      <c r="E158" s="39" t="s">
        <v>250</v>
      </c>
      <c r="J158" s="38"/>
    </row>
    <row r="159" spans="1:16" ht="225" x14ac:dyDescent="0.25">
      <c r="A159" s="30" t="s">
        <v>46</v>
      </c>
      <c r="B159" s="37"/>
      <c r="E159" s="32" t="s">
        <v>246</v>
      </c>
      <c r="J159" s="38"/>
    </row>
    <row r="160" spans="1:16" ht="30" x14ac:dyDescent="0.25">
      <c r="A160" s="30" t="s">
        <v>36</v>
      </c>
      <c r="B160" s="30">
        <v>38</v>
      </c>
      <c r="C160" s="31" t="s">
        <v>251</v>
      </c>
      <c r="D160" s="30" t="s">
        <v>38</v>
      </c>
      <c r="E160" s="32" t="s">
        <v>252</v>
      </c>
      <c r="F160" s="33" t="s">
        <v>98</v>
      </c>
      <c r="G160" s="34">
        <v>4.05</v>
      </c>
      <c r="H160" s="35">
        <v>0</v>
      </c>
      <c r="I160" s="35">
        <f>ROUND(G160*H160,P4)</f>
        <v>0</v>
      </c>
      <c r="J160" s="33" t="s">
        <v>41</v>
      </c>
      <c r="O160" s="36">
        <f>I160*0.21</f>
        <v>0</v>
      </c>
      <c r="P160">
        <v>3</v>
      </c>
    </row>
    <row r="161" spans="1:16" ht="45" x14ac:dyDescent="0.25">
      <c r="A161" s="30" t="s">
        <v>42</v>
      </c>
      <c r="B161" s="37"/>
      <c r="E161" s="32" t="s">
        <v>253</v>
      </c>
      <c r="J161" s="38"/>
    </row>
    <row r="162" spans="1:16" x14ac:dyDescent="0.25">
      <c r="A162" s="30" t="s">
        <v>44</v>
      </c>
      <c r="B162" s="37"/>
      <c r="E162" s="39" t="s">
        <v>254</v>
      </c>
      <c r="J162" s="38"/>
    </row>
    <row r="163" spans="1:16" ht="195" x14ac:dyDescent="0.25">
      <c r="A163" s="30" t="s">
        <v>46</v>
      </c>
      <c r="B163" s="37"/>
      <c r="E163" s="32" t="s">
        <v>255</v>
      </c>
      <c r="J163" s="38"/>
    </row>
    <row r="164" spans="1:16" ht="30" x14ac:dyDescent="0.25">
      <c r="A164" s="30" t="s">
        <v>36</v>
      </c>
      <c r="B164" s="30">
        <v>39</v>
      </c>
      <c r="C164" s="31" t="s">
        <v>256</v>
      </c>
      <c r="D164" s="30"/>
      <c r="E164" s="32" t="s">
        <v>257</v>
      </c>
      <c r="F164" s="33" t="s">
        <v>98</v>
      </c>
      <c r="G164" s="34">
        <v>2.2000000000000002</v>
      </c>
      <c r="H164" s="35">
        <v>0</v>
      </c>
      <c r="I164" s="35">
        <f>ROUND(G164*H164,P4)</f>
        <v>0</v>
      </c>
      <c r="J164" s="33" t="s">
        <v>41</v>
      </c>
      <c r="O164" s="36">
        <f>I164*0.21</f>
        <v>0</v>
      </c>
      <c r="P164">
        <v>3</v>
      </c>
    </row>
    <row r="165" spans="1:16" ht="45" x14ac:dyDescent="0.25">
      <c r="A165" s="30" t="s">
        <v>42</v>
      </c>
      <c r="B165" s="37"/>
      <c r="E165" s="32" t="s">
        <v>258</v>
      </c>
      <c r="J165" s="38"/>
    </row>
    <row r="166" spans="1:16" x14ac:dyDescent="0.25">
      <c r="A166" s="30" t="s">
        <v>44</v>
      </c>
      <c r="B166" s="37"/>
      <c r="E166" s="39" t="s">
        <v>259</v>
      </c>
      <c r="J166" s="38"/>
    </row>
    <row r="167" spans="1:16" ht="225" x14ac:dyDescent="0.25">
      <c r="A167" s="30" t="s">
        <v>46</v>
      </c>
      <c r="B167" s="37"/>
      <c r="E167" s="32" t="s">
        <v>246</v>
      </c>
      <c r="J167" s="38"/>
    </row>
    <row r="168" spans="1:16" ht="30" x14ac:dyDescent="0.25">
      <c r="A168" s="30" t="s">
        <v>36</v>
      </c>
      <c r="B168" s="30">
        <v>40</v>
      </c>
      <c r="C168" s="31" t="s">
        <v>260</v>
      </c>
      <c r="D168" s="30"/>
      <c r="E168" s="32" t="s">
        <v>261</v>
      </c>
      <c r="F168" s="33" t="s">
        <v>98</v>
      </c>
      <c r="G168" s="34">
        <v>95.2</v>
      </c>
      <c r="H168" s="35">
        <v>0</v>
      </c>
      <c r="I168" s="35">
        <f>ROUND(G168*H168,P4)</f>
        <v>0</v>
      </c>
      <c r="J168" s="33" t="s">
        <v>41</v>
      </c>
      <c r="O168" s="36">
        <f>I168*0.21</f>
        <v>0</v>
      </c>
      <c r="P168">
        <v>3</v>
      </c>
    </row>
    <row r="169" spans="1:16" ht="60" x14ac:dyDescent="0.25">
      <c r="A169" s="30" t="s">
        <v>42</v>
      </c>
      <c r="B169" s="37"/>
      <c r="E169" s="32" t="s">
        <v>262</v>
      </c>
      <c r="J169" s="38"/>
    </row>
    <row r="170" spans="1:16" ht="45" x14ac:dyDescent="0.25">
      <c r="A170" s="30" t="s">
        <v>44</v>
      </c>
      <c r="B170" s="37"/>
      <c r="E170" s="39" t="s">
        <v>263</v>
      </c>
      <c r="J170" s="38"/>
    </row>
    <row r="171" spans="1:16" ht="180" x14ac:dyDescent="0.25">
      <c r="A171" s="30" t="s">
        <v>46</v>
      </c>
      <c r="B171" s="37"/>
      <c r="E171" s="32" t="s">
        <v>264</v>
      </c>
      <c r="J171" s="38"/>
    </row>
    <row r="172" spans="1:16" x14ac:dyDescent="0.25">
      <c r="A172" s="30" t="s">
        <v>36</v>
      </c>
      <c r="B172" s="30">
        <v>41</v>
      </c>
      <c r="C172" s="31" t="s">
        <v>265</v>
      </c>
      <c r="D172" s="30" t="s">
        <v>38</v>
      </c>
      <c r="E172" s="32" t="s">
        <v>266</v>
      </c>
      <c r="F172" s="33" t="s">
        <v>98</v>
      </c>
      <c r="G172" s="34">
        <v>3.6</v>
      </c>
      <c r="H172" s="35">
        <v>0</v>
      </c>
      <c r="I172" s="35">
        <f>ROUND(G172*H172,P4)</f>
        <v>0</v>
      </c>
      <c r="J172" s="33" t="s">
        <v>41</v>
      </c>
      <c r="O172" s="36">
        <f>I172*0.21</f>
        <v>0</v>
      </c>
      <c r="P172">
        <v>3</v>
      </c>
    </row>
    <row r="173" spans="1:16" x14ac:dyDescent="0.25">
      <c r="A173" s="30" t="s">
        <v>42</v>
      </c>
      <c r="B173" s="37"/>
      <c r="E173" s="32" t="s">
        <v>267</v>
      </c>
      <c r="J173" s="38"/>
    </row>
    <row r="174" spans="1:16" x14ac:dyDescent="0.25">
      <c r="A174" s="30" t="s">
        <v>44</v>
      </c>
      <c r="B174" s="37"/>
      <c r="E174" s="39" t="s">
        <v>268</v>
      </c>
      <c r="J174" s="38"/>
    </row>
    <row r="175" spans="1:16" ht="165" x14ac:dyDescent="0.25">
      <c r="A175" s="30" t="s">
        <v>46</v>
      </c>
      <c r="B175" s="37"/>
      <c r="E175" s="32" t="s">
        <v>269</v>
      </c>
      <c r="J175" s="38"/>
    </row>
    <row r="176" spans="1:16" x14ac:dyDescent="0.25">
      <c r="A176" s="30" t="s">
        <v>36</v>
      </c>
      <c r="B176" s="30">
        <v>42</v>
      </c>
      <c r="C176" s="31" t="s">
        <v>270</v>
      </c>
      <c r="D176" s="30" t="s">
        <v>38</v>
      </c>
      <c r="E176" s="32" t="s">
        <v>271</v>
      </c>
      <c r="F176" s="33" t="s">
        <v>98</v>
      </c>
      <c r="G176" s="34">
        <v>7.6</v>
      </c>
      <c r="H176" s="35">
        <v>0</v>
      </c>
      <c r="I176" s="35">
        <f>ROUND(G176*H176,P4)</f>
        <v>0</v>
      </c>
      <c r="J176" s="33" t="s">
        <v>41</v>
      </c>
      <c r="O176" s="36">
        <f>I176*0.21</f>
        <v>0</v>
      </c>
      <c r="P176">
        <v>3</v>
      </c>
    </row>
    <row r="177" spans="1:16" x14ac:dyDescent="0.25">
      <c r="A177" s="30" t="s">
        <v>42</v>
      </c>
      <c r="B177" s="37"/>
      <c r="E177" s="32" t="s">
        <v>267</v>
      </c>
      <c r="J177" s="38"/>
    </row>
    <row r="178" spans="1:16" x14ac:dyDescent="0.25">
      <c r="A178" s="30" t="s">
        <v>44</v>
      </c>
      <c r="B178" s="37"/>
      <c r="E178" s="39" t="s">
        <v>272</v>
      </c>
      <c r="J178" s="38"/>
    </row>
    <row r="179" spans="1:16" ht="135" x14ac:dyDescent="0.25">
      <c r="A179" s="30" t="s">
        <v>46</v>
      </c>
      <c r="B179" s="37"/>
      <c r="E179" s="32" t="s">
        <v>273</v>
      </c>
      <c r="J179" s="38"/>
    </row>
    <row r="180" spans="1:16" x14ac:dyDescent="0.25">
      <c r="A180" s="24" t="s">
        <v>33</v>
      </c>
      <c r="B180" s="25"/>
      <c r="C180" s="26" t="s">
        <v>274</v>
      </c>
      <c r="D180" s="27"/>
      <c r="E180" s="24" t="s">
        <v>275</v>
      </c>
      <c r="F180" s="27"/>
      <c r="G180" s="27"/>
      <c r="H180" s="27"/>
      <c r="I180" s="28">
        <f>SUMIFS(I181:I192,A181:A192,"P")</f>
        <v>0</v>
      </c>
      <c r="J180" s="29"/>
    </row>
    <row r="181" spans="1:16" x14ac:dyDescent="0.25">
      <c r="A181" s="30" t="s">
        <v>36</v>
      </c>
      <c r="B181" s="30">
        <v>43</v>
      </c>
      <c r="C181" s="31" t="s">
        <v>276</v>
      </c>
      <c r="D181" s="30" t="s">
        <v>38</v>
      </c>
      <c r="E181" s="32" t="s">
        <v>277</v>
      </c>
      <c r="F181" s="33" t="s">
        <v>109</v>
      </c>
      <c r="G181" s="34">
        <v>4</v>
      </c>
      <c r="H181" s="35">
        <v>0</v>
      </c>
      <c r="I181" s="35">
        <f>ROUND(G181*H181,P4)</f>
        <v>0</v>
      </c>
      <c r="J181" s="33" t="s">
        <v>41</v>
      </c>
      <c r="O181" s="36">
        <f>I181*0.21</f>
        <v>0</v>
      </c>
      <c r="P181">
        <v>3</v>
      </c>
    </row>
    <row r="182" spans="1:16" ht="60" x14ac:dyDescent="0.25">
      <c r="A182" s="30" t="s">
        <v>42</v>
      </c>
      <c r="B182" s="37"/>
      <c r="E182" s="32" t="s">
        <v>278</v>
      </c>
      <c r="J182" s="38"/>
    </row>
    <row r="183" spans="1:16" x14ac:dyDescent="0.25">
      <c r="A183" s="30" t="s">
        <v>44</v>
      </c>
      <c r="B183" s="37"/>
      <c r="E183" s="39" t="s">
        <v>279</v>
      </c>
      <c r="J183" s="38"/>
    </row>
    <row r="184" spans="1:16" ht="60" x14ac:dyDescent="0.25">
      <c r="A184" s="30" t="s">
        <v>46</v>
      </c>
      <c r="B184" s="37"/>
      <c r="E184" s="32" t="s">
        <v>280</v>
      </c>
      <c r="J184" s="38"/>
    </row>
    <row r="185" spans="1:16" x14ac:dyDescent="0.25">
      <c r="A185" s="30" t="s">
        <v>36</v>
      </c>
      <c r="B185" s="30">
        <v>44</v>
      </c>
      <c r="C185" s="31" t="s">
        <v>281</v>
      </c>
      <c r="D185" s="30" t="s">
        <v>38</v>
      </c>
      <c r="E185" s="32" t="s">
        <v>282</v>
      </c>
      <c r="F185" s="33" t="s">
        <v>109</v>
      </c>
      <c r="G185" s="34">
        <v>3</v>
      </c>
      <c r="H185" s="35">
        <v>0</v>
      </c>
      <c r="I185" s="35">
        <f>ROUND(G185*H185,P4)</f>
        <v>0</v>
      </c>
      <c r="J185" s="33" t="s">
        <v>41</v>
      </c>
      <c r="O185" s="36">
        <f>I185*0.21</f>
        <v>0</v>
      </c>
      <c r="P185">
        <v>3</v>
      </c>
    </row>
    <row r="186" spans="1:16" x14ac:dyDescent="0.25">
      <c r="A186" s="30" t="s">
        <v>42</v>
      </c>
      <c r="B186" s="37"/>
      <c r="E186" s="32" t="s">
        <v>283</v>
      </c>
      <c r="J186" s="38"/>
    </row>
    <row r="187" spans="1:16" x14ac:dyDescent="0.25">
      <c r="A187" s="30" t="s">
        <v>44</v>
      </c>
      <c r="B187" s="37"/>
      <c r="E187" s="39" t="s">
        <v>284</v>
      </c>
      <c r="J187" s="38"/>
    </row>
    <row r="188" spans="1:16" ht="45" x14ac:dyDescent="0.25">
      <c r="A188" s="30" t="s">
        <v>46</v>
      </c>
      <c r="B188" s="37"/>
      <c r="E188" s="32" t="s">
        <v>285</v>
      </c>
      <c r="J188" s="38"/>
    </row>
    <row r="189" spans="1:16" x14ac:dyDescent="0.25">
      <c r="A189" s="30" t="s">
        <v>36</v>
      </c>
      <c r="B189" s="30">
        <v>45</v>
      </c>
      <c r="C189" s="31" t="s">
        <v>286</v>
      </c>
      <c r="D189" s="30" t="s">
        <v>38</v>
      </c>
      <c r="E189" s="32" t="s">
        <v>287</v>
      </c>
      <c r="F189" s="33" t="s">
        <v>109</v>
      </c>
      <c r="G189" s="34">
        <v>5</v>
      </c>
      <c r="H189" s="35">
        <v>0</v>
      </c>
      <c r="I189" s="35">
        <f>ROUND(G189*H189,P4)</f>
        <v>0</v>
      </c>
      <c r="J189" s="33" t="s">
        <v>41</v>
      </c>
      <c r="O189" s="36">
        <f>I189*0.21</f>
        <v>0</v>
      </c>
      <c r="P189">
        <v>3</v>
      </c>
    </row>
    <row r="190" spans="1:16" x14ac:dyDescent="0.25">
      <c r="A190" s="30" t="s">
        <v>42</v>
      </c>
      <c r="B190" s="37"/>
      <c r="E190" s="32" t="s">
        <v>288</v>
      </c>
      <c r="J190" s="38"/>
    </row>
    <row r="191" spans="1:16" x14ac:dyDescent="0.25">
      <c r="A191" s="30" t="s">
        <v>44</v>
      </c>
      <c r="B191" s="37"/>
      <c r="E191" s="39" t="s">
        <v>289</v>
      </c>
      <c r="J191" s="38"/>
    </row>
    <row r="192" spans="1:16" ht="45" x14ac:dyDescent="0.25">
      <c r="A192" s="30" t="s">
        <v>46</v>
      </c>
      <c r="B192" s="37"/>
      <c r="E192" s="32" t="s">
        <v>285</v>
      </c>
      <c r="J192" s="38"/>
    </row>
    <row r="193" spans="1:16" x14ac:dyDescent="0.25">
      <c r="A193" s="24" t="s">
        <v>33</v>
      </c>
      <c r="B193" s="25"/>
      <c r="C193" s="26" t="s">
        <v>290</v>
      </c>
      <c r="D193" s="27"/>
      <c r="E193" s="24" t="s">
        <v>291</v>
      </c>
      <c r="F193" s="27"/>
      <c r="G193" s="27"/>
      <c r="H193" s="27"/>
      <c r="I193" s="28">
        <f>SUMIFS(I194:I249,A194:A249,"P")</f>
        <v>0</v>
      </c>
      <c r="J193" s="29"/>
    </row>
    <row r="194" spans="1:16" ht="30" x14ac:dyDescent="0.25">
      <c r="A194" s="30" t="s">
        <v>36</v>
      </c>
      <c r="B194" s="30">
        <v>46</v>
      </c>
      <c r="C194" s="31" t="s">
        <v>292</v>
      </c>
      <c r="D194" s="30" t="s">
        <v>38</v>
      </c>
      <c r="E194" s="32" t="s">
        <v>293</v>
      </c>
      <c r="F194" s="33" t="s">
        <v>109</v>
      </c>
      <c r="G194" s="34">
        <v>1</v>
      </c>
      <c r="H194" s="35">
        <v>0</v>
      </c>
      <c r="I194" s="35">
        <f>ROUND(G194*H194,P4)</f>
        <v>0</v>
      </c>
      <c r="J194" s="33" t="s">
        <v>41</v>
      </c>
      <c r="O194" s="36">
        <f>I194*0.21</f>
        <v>0</v>
      </c>
      <c r="P194">
        <v>3</v>
      </c>
    </row>
    <row r="195" spans="1:16" x14ac:dyDescent="0.25">
      <c r="A195" s="30" t="s">
        <v>42</v>
      </c>
      <c r="B195" s="37"/>
      <c r="E195" s="43" t="s">
        <v>38</v>
      </c>
      <c r="J195" s="38"/>
    </row>
    <row r="196" spans="1:16" x14ac:dyDescent="0.25">
      <c r="A196" s="30" t="s">
        <v>44</v>
      </c>
      <c r="B196" s="37"/>
      <c r="E196" s="39" t="s">
        <v>294</v>
      </c>
      <c r="J196" s="38"/>
    </row>
    <row r="197" spans="1:16" ht="60" x14ac:dyDescent="0.25">
      <c r="A197" s="30" t="s">
        <v>46</v>
      </c>
      <c r="B197" s="37"/>
      <c r="E197" s="32" t="s">
        <v>295</v>
      </c>
      <c r="J197" s="38"/>
    </row>
    <row r="198" spans="1:16" ht="30" x14ac:dyDescent="0.25">
      <c r="A198" s="30" t="s">
        <v>36</v>
      </c>
      <c r="B198" s="30">
        <v>47</v>
      </c>
      <c r="C198" s="31" t="s">
        <v>296</v>
      </c>
      <c r="D198" s="30" t="s">
        <v>38</v>
      </c>
      <c r="E198" s="32" t="s">
        <v>297</v>
      </c>
      <c r="F198" s="33" t="s">
        <v>109</v>
      </c>
      <c r="G198" s="34">
        <v>1</v>
      </c>
      <c r="H198" s="35">
        <v>0</v>
      </c>
      <c r="I198" s="35">
        <f>ROUND(G198*H198,P4)</f>
        <v>0</v>
      </c>
      <c r="J198" s="33" t="s">
        <v>41</v>
      </c>
      <c r="O198" s="36">
        <f>I198*0.21</f>
        <v>0</v>
      </c>
      <c r="P198">
        <v>3</v>
      </c>
    </row>
    <row r="199" spans="1:16" x14ac:dyDescent="0.25">
      <c r="A199" s="30" t="s">
        <v>42</v>
      </c>
      <c r="B199" s="37"/>
      <c r="E199" s="32" t="s">
        <v>298</v>
      </c>
      <c r="J199" s="38"/>
    </row>
    <row r="200" spans="1:16" x14ac:dyDescent="0.25">
      <c r="A200" s="30" t="s">
        <v>44</v>
      </c>
      <c r="B200" s="37"/>
      <c r="E200" s="39" t="s">
        <v>299</v>
      </c>
      <c r="J200" s="38"/>
    </row>
    <row r="201" spans="1:16" ht="75" x14ac:dyDescent="0.25">
      <c r="A201" s="30" t="s">
        <v>46</v>
      </c>
      <c r="B201" s="37"/>
      <c r="E201" s="32" t="s">
        <v>300</v>
      </c>
      <c r="J201" s="38"/>
    </row>
    <row r="202" spans="1:16" ht="30" x14ac:dyDescent="0.25">
      <c r="A202" s="30" t="s">
        <v>36</v>
      </c>
      <c r="B202" s="30">
        <v>48</v>
      </c>
      <c r="C202" s="31" t="s">
        <v>301</v>
      </c>
      <c r="D202" s="30"/>
      <c r="E202" s="32" t="s">
        <v>302</v>
      </c>
      <c r="F202" s="33" t="s">
        <v>109</v>
      </c>
      <c r="G202" s="34">
        <v>1</v>
      </c>
      <c r="H202" s="35">
        <v>0</v>
      </c>
      <c r="I202" s="35">
        <f>ROUND(G202*H202,P4)</f>
        <v>0</v>
      </c>
      <c r="J202" s="33" t="s">
        <v>41</v>
      </c>
      <c r="O202" s="36">
        <f>I202*0.21</f>
        <v>0</v>
      </c>
      <c r="P202">
        <v>3</v>
      </c>
    </row>
    <row r="203" spans="1:16" x14ac:dyDescent="0.25">
      <c r="A203" s="30" t="s">
        <v>42</v>
      </c>
      <c r="B203" s="37"/>
      <c r="E203" s="32" t="s">
        <v>303</v>
      </c>
      <c r="J203" s="38"/>
    </row>
    <row r="204" spans="1:16" x14ac:dyDescent="0.25">
      <c r="A204" s="30" t="s">
        <v>44</v>
      </c>
      <c r="B204" s="37"/>
      <c r="E204" s="39" t="s">
        <v>304</v>
      </c>
      <c r="J204" s="38"/>
    </row>
    <row r="205" spans="1:16" ht="30" x14ac:dyDescent="0.25">
      <c r="A205" s="30" t="s">
        <v>46</v>
      </c>
      <c r="B205" s="37"/>
      <c r="E205" s="32" t="s">
        <v>305</v>
      </c>
      <c r="J205" s="38"/>
    </row>
    <row r="206" spans="1:16" x14ac:dyDescent="0.25">
      <c r="A206" s="30" t="s">
        <v>36</v>
      </c>
      <c r="B206" s="30">
        <v>49</v>
      </c>
      <c r="C206" s="31" t="s">
        <v>306</v>
      </c>
      <c r="D206" s="30"/>
      <c r="E206" s="32" t="s">
        <v>307</v>
      </c>
      <c r="F206" s="33" t="s">
        <v>109</v>
      </c>
      <c r="G206" s="34">
        <v>1</v>
      </c>
      <c r="H206" s="35">
        <v>0</v>
      </c>
      <c r="I206" s="35">
        <f>ROUND(G206*H206,P4)</f>
        <v>0</v>
      </c>
      <c r="J206" s="33" t="s">
        <v>41</v>
      </c>
      <c r="O206" s="36">
        <f>I206*0.21</f>
        <v>0</v>
      </c>
      <c r="P206">
        <v>3</v>
      </c>
    </row>
    <row r="207" spans="1:16" ht="30" x14ac:dyDescent="0.25">
      <c r="A207" s="30" t="s">
        <v>42</v>
      </c>
      <c r="B207" s="37"/>
      <c r="E207" s="32" t="s">
        <v>308</v>
      </c>
      <c r="J207" s="38"/>
    </row>
    <row r="208" spans="1:16" x14ac:dyDescent="0.25">
      <c r="A208" s="30" t="s">
        <v>44</v>
      </c>
      <c r="B208" s="37"/>
      <c r="E208" s="39" t="s">
        <v>304</v>
      </c>
      <c r="J208" s="38"/>
    </row>
    <row r="209" spans="1:16" ht="75" x14ac:dyDescent="0.25">
      <c r="A209" s="30" t="s">
        <v>46</v>
      </c>
      <c r="B209" s="37"/>
      <c r="E209" s="32" t="s">
        <v>309</v>
      </c>
      <c r="J209" s="38"/>
    </row>
    <row r="210" spans="1:16" ht="30" x14ac:dyDescent="0.25">
      <c r="A210" s="30" t="s">
        <v>36</v>
      </c>
      <c r="B210" s="30">
        <v>50</v>
      </c>
      <c r="C210" s="31" t="s">
        <v>310</v>
      </c>
      <c r="D210" s="30" t="s">
        <v>38</v>
      </c>
      <c r="E210" s="32" t="s">
        <v>311</v>
      </c>
      <c r="F210" s="33" t="s">
        <v>98</v>
      </c>
      <c r="G210" s="34">
        <v>0.75</v>
      </c>
      <c r="H210" s="35">
        <v>0</v>
      </c>
      <c r="I210" s="35">
        <f>ROUND(G210*H210,P4)</f>
        <v>0</v>
      </c>
      <c r="J210" s="33" t="s">
        <v>41</v>
      </c>
      <c r="O210" s="36">
        <f>I210*0.21</f>
        <v>0</v>
      </c>
      <c r="P210">
        <v>3</v>
      </c>
    </row>
    <row r="211" spans="1:16" x14ac:dyDescent="0.25">
      <c r="A211" s="30" t="s">
        <v>42</v>
      </c>
      <c r="B211" s="37"/>
      <c r="E211" s="43" t="s">
        <v>38</v>
      </c>
      <c r="J211" s="38"/>
    </row>
    <row r="212" spans="1:16" x14ac:dyDescent="0.25">
      <c r="A212" s="30" t="s">
        <v>44</v>
      </c>
      <c r="B212" s="37"/>
      <c r="E212" s="39" t="s">
        <v>312</v>
      </c>
      <c r="J212" s="38"/>
    </row>
    <row r="213" spans="1:16" ht="105" x14ac:dyDescent="0.25">
      <c r="A213" s="30" t="s">
        <v>46</v>
      </c>
      <c r="B213" s="37"/>
      <c r="E213" s="32" t="s">
        <v>313</v>
      </c>
      <c r="J213" s="38"/>
    </row>
    <row r="214" spans="1:16" ht="30" x14ac:dyDescent="0.25">
      <c r="A214" s="30" t="s">
        <v>36</v>
      </c>
      <c r="B214" s="30">
        <v>51</v>
      </c>
      <c r="C214" s="31" t="s">
        <v>314</v>
      </c>
      <c r="D214" s="30" t="s">
        <v>129</v>
      </c>
      <c r="E214" s="32" t="s">
        <v>315</v>
      </c>
      <c r="F214" s="33" t="s">
        <v>98</v>
      </c>
      <c r="G214" s="34">
        <v>1.125</v>
      </c>
      <c r="H214" s="35">
        <v>0</v>
      </c>
      <c r="I214" s="35">
        <f>ROUND(G214*H214,P4)</f>
        <v>0</v>
      </c>
      <c r="J214" s="33" t="s">
        <v>41</v>
      </c>
      <c r="O214" s="36">
        <f>I214*0.21</f>
        <v>0</v>
      </c>
      <c r="P214">
        <v>3</v>
      </c>
    </row>
    <row r="215" spans="1:16" ht="45" x14ac:dyDescent="0.25">
      <c r="A215" s="30" t="s">
        <v>42</v>
      </c>
      <c r="B215" s="37"/>
      <c r="E215" s="32" t="s">
        <v>316</v>
      </c>
      <c r="J215" s="38"/>
    </row>
    <row r="216" spans="1:16" x14ac:dyDescent="0.25">
      <c r="A216" s="30" t="s">
        <v>44</v>
      </c>
      <c r="B216" s="37"/>
      <c r="E216" s="39" t="s">
        <v>317</v>
      </c>
      <c r="J216" s="38"/>
    </row>
    <row r="217" spans="1:16" ht="30" x14ac:dyDescent="0.25">
      <c r="A217" s="30" t="s">
        <v>46</v>
      </c>
      <c r="B217" s="37"/>
      <c r="E217" s="32" t="s">
        <v>318</v>
      </c>
      <c r="J217" s="38"/>
    </row>
    <row r="218" spans="1:16" ht="30" x14ac:dyDescent="0.25">
      <c r="A218" s="30" t="s">
        <v>36</v>
      </c>
      <c r="B218" s="30">
        <v>52</v>
      </c>
      <c r="C218" s="31" t="s">
        <v>314</v>
      </c>
      <c r="D218" s="30" t="s">
        <v>133</v>
      </c>
      <c r="E218" s="32" t="s">
        <v>315</v>
      </c>
      <c r="F218" s="33" t="s">
        <v>98</v>
      </c>
      <c r="G218" s="34">
        <v>67.75</v>
      </c>
      <c r="H218" s="35">
        <v>0</v>
      </c>
      <c r="I218" s="35">
        <f>ROUND(G218*H218,P4)</f>
        <v>0</v>
      </c>
      <c r="J218" s="33" t="s">
        <v>41</v>
      </c>
      <c r="O218" s="36">
        <f>I218*0.21</f>
        <v>0</v>
      </c>
      <c r="P218">
        <v>3</v>
      </c>
    </row>
    <row r="219" spans="1:16" ht="45" x14ac:dyDescent="0.25">
      <c r="A219" s="30" t="s">
        <v>42</v>
      </c>
      <c r="B219" s="37"/>
      <c r="E219" s="32" t="s">
        <v>319</v>
      </c>
      <c r="J219" s="38"/>
    </row>
    <row r="220" spans="1:16" ht="30" x14ac:dyDescent="0.25">
      <c r="A220" s="30" t="s">
        <v>44</v>
      </c>
      <c r="B220" s="37"/>
      <c r="E220" s="39" t="s">
        <v>320</v>
      </c>
      <c r="J220" s="38"/>
    </row>
    <row r="221" spans="1:16" ht="30" x14ac:dyDescent="0.25">
      <c r="A221" s="30" t="s">
        <v>46</v>
      </c>
      <c r="B221" s="37"/>
      <c r="E221" s="32" t="s">
        <v>318</v>
      </c>
      <c r="J221" s="38"/>
    </row>
    <row r="222" spans="1:16" x14ac:dyDescent="0.25">
      <c r="A222" s="30" t="s">
        <v>36</v>
      </c>
      <c r="B222" s="30">
        <v>53</v>
      </c>
      <c r="C222" s="31" t="s">
        <v>321</v>
      </c>
      <c r="D222" s="30" t="s">
        <v>38</v>
      </c>
      <c r="E222" s="32" t="s">
        <v>322</v>
      </c>
      <c r="F222" s="33" t="s">
        <v>98</v>
      </c>
      <c r="G222" s="34">
        <v>101.75</v>
      </c>
      <c r="H222" s="35">
        <v>0</v>
      </c>
      <c r="I222" s="35">
        <f>ROUND(G222*H222,P4)</f>
        <v>0</v>
      </c>
      <c r="J222" s="33" t="s">
        <v>41</v>
      </c>
      <c r="O222" s="36">
        <f>I222*0.21</f>
        <v>0</v>
      </c>
      <c r="P222">
        <v>3</v>
      </c>
    </row>
    <row r="223" spans="1:16" ht="45" x14ac:dyDescent="0.25">
      <c r="A223" s="30" t="s">
        <v>42</v>
      </c>
      <c r="B223" s="37"/>
      <c r="E223" s="32" t="s">
        <v>323</v>
      </c>
      <c r="J223" s="38"/>
    </row>
    <row r="224" spans="1:16" x14ac:dyDescent="0.25">
      <c r="A224" s="30" t="s">
        <v>44</v>
      </c>
      <c r="B224" s="37"/>
      <c r="E224" s="39" t="s">
        <v>324</v>
      </c>
      <c r="J224" s="38"/>
    </row>
    <row r="225" spans="1:16" ht="30" x14ac:dyDescent="0.25">
      <c r="A225" s="30" t="s">
        <v>46</v>
      </c>
      <c r="B225" s="37"/>
      <c r="E225" s="32" t="s">
        <v>325</v>
      </c>
      <c r="J225" s="38"/>
    </row>
    <row r="226" spans="1:16" x14ac:dyDescent="0.25">
      <c r="A226" s="30" t="s">
        <v>36</v>
      </c>
      <c r="B226" s="30">
        <v>54</v>
      </c>
      <c r="C226" s="31" t="s">
        <v>326</v>
      </c>
      <c r="D226" s="30" t="s">
        <v>38</v>
      </c>
      <c r="E226" s="32" t="s">
        <v>327</v>
      </c>
      <c r="F226" s="33" t="s">
        <v>138</v>
      </c>
      <c r="G226" s="34">
        <v>186.5</v>
      </c>
      <c r="H226" s="35">
        <v>0</v>
      </c>
      <c r="I226" s="35">
        <f>ROUND(G226*H226,P4)</f>
        <v>0</v>
      </c>
      <c r="J226" s="33" t="s">
        <v>41</v>
      </c>
      <c r="O226" s="36">
        <f>I226*0.21</f>
        <v>0</v>
      </c>
      <c r="P226">
        <v>3</v>
      </c>
    </row>
    <row r="227" spans="1:16" ht="30" x14ac:dyDescent="0.25">
      <c r="A227" s="30" t="s">
        <v>42</v>
      </c>
      <c r="B227" s="37"/>
      <c r="E227" s="32" t="s">
        <v>328</v>
      </c>
      <c r="J227" s="38"/>
    </row>
    <row r="228" spans="1:16" x14ac:dyDescent="0.25">
      <c r="A228" s="30" t="s">
        <v>44</v>
      </c>
      <c r="B228" s="37"/>
      <c r="E228" s="39" t="s">
        <v>329</v>
      </c>
      <c r="J228" s="38"/>
    </row>
    <row r="229" spans="1:16" ht="60" x14ac:dyDescent="0.25">
      <c r="A229" s="30" t="s">
        <v>46</v>
      </c>
      <c r="B229" s="37"/>
      <c r="E229" s="32" t="s">
        <v>330</v>
      </c>
      <c r="J229" s="38"/>
    </row>
    <row r="230" spans="1:16" ht="30" x14ac:dyDescent="0.25">
      <c r="A230" s="30" t="s">
        <v>36</v>
      </c>
      <c r="B230" s="30">
        <v>55</v>
      </c>
      <c r="C230" s="31" t="s">
        <v>331</v>
      </c>
      <c r="D230" s="30" t="s">
        <v>129</v>
      </c>
      <c r="E230" s="32" t="s">
        <v>332</v>
      </c>
      <c r="F230" s="33" t="s">
        <v>138</v>
      </c>
      <c r="G230" s="34">
        <v>96.4</v>
      </c>
      <c r="H230" s="35">
        <v>0</v>
      </c>
      <c r="I230" s="35">
        <f>ROUND(G230*H230,P4)</f>
        <v>0</v>
      </c>
      <c r="J230" s="33" t="s">
        <v>41</v>
      </c>
      <c r="O230" s="36">
        <f>I230*0.21</f>
        <v>0</v>
      </c>
      <c r="P230">
        <v>3</v>
      </c>
    </row>
    <row r="231" spans="1:16" ht="30" x14ac:dyDescent="0.25">
      <c r="A231" s="30" t="s">
        <v>42</v>
      </c>
      <c r="B231" s="37"/>
      <c r="E231" s="32" t="s">
        <v>333</v>
      </c>
      <c r="J231" s="38"/>
    </row>
    <row r="232" spans="1:16" ht="60" x14ac:dyDescent="0.25">
      <c r="A232" s="30" t="s">
        <v>44</v>
      </c>
      <c r="B232" s="37"/>
      <c r="E232" s="39" t="s">
        <v>334</v>
      </c>
      <c r="J232" s="38"/>
    </row>
    <row r="233" spans="1:16" ht="60" x14ac:dyDescent="0.25">
      <c r="A233" s="30" t="s">
        <v>46</v>
      </c>
      <c r="B233" s="37"/>
      <c r="E233" s="32" t="s">
        <v>335</v>
      </c>
      <c r="J233" s="38"/>
    </row>
    <row r="234" spans="1:16" ht="30" x14ac:dyDescent="0.25">
      <c r="A234" s="30" t="s">
        <v>36</v>
      </c>
      <c r="B234" s="30">
        <v>56</v>
      </c>
      <c r="C234" s="31" t="s">
        <v>331</v>
      </c>
      <c r="D234" s="30" t="s">
        <v>133</v>
      </c>
      <c r="E234" s="32" t="s">
        <v>332</v>
      </c>
      <c r="F234" s="33" t="s">
        <v>138</v>
      </c>
      <c r="G234" s="34">
        <v>11.6</v>
      </c>
      <c r="H234" s="35">
        <v>0</v>
      </c>
      <c r="I234" s="35">
        <f>ROUND(G234*H234,P4)</f>
        <v>0</v>
      </c>
      <c r="J234" s="33" t="s">
        <v>41</v>
      </c>
      <c r="O234" s="36">
        <f>I234*0.21</f>
        <v>0</v>
      </c>
      <c r="P234">
        <v>3</v>
      </c>
    </row>
    <row r="235" spans="1:16" ht="30" x14ac:dyDescent="0.25">
      <c r="A235" s="30" t="s">
        <v>42</v>
      </c>
      <c r="B235" s="37"/>
      <c r="E235" s="32" t="s">
        <v>336</v>
      </c>
      <c r="J235" s="38"/>
    </row>
    <row r="236" spans="1:16" x14ac:dyDescent="0.25">
      <c r="A236" s="30" t="s">
        <v>44</v>
      </c>
      <c r="B236" s="37"/>
      <c r="E236" s="39" t="s">
        <v>337</v>
      </c>
      <c r="J236" s="38"/>
    </row>
    <row r="237" spans="1:16" ht="60" x14ac:dyDescent="0.25">
      <c r="A237" s="30" t="s">
        <v>46</v>
      </c>
      <c r="B237" s="37"/>
      <c r="E237" s="32" t="s">
        <v>335</v>
      </c>
      <c r="J237" s="38"/>
    </row>
    <row r="238" spans="1:16" ht="30" x14ac:dyDescent="0.25">
      <c r="A238" s="30" t="s">
        <v>36</v>
      </c>
      <c r="B238" s="30">
        <v>57</v>
      </c>
      <c r="C238" s="31" t="s">
        <v>331</v>
      </c>
      <c r="D238" s="30" t="s">
        <v>338</v>
      </c>
      <c r="E238" s="32" t="s">
        <v>332</v>
      </c>
      <c r="F238" s="33" t="s">
        <v>138</v>
      </c>
      <c r="G238" s="34">
        <v>10</v>
      </c>
      <c r="H238" s="35">
        <v>0</v>
      </c>
      <c r="I238" s="35">
        <f>ROUND(G238*H238,P4)</f>
        <v>0</v>
      </c>
      <c r="J238" s="33" t="s">
        <v>41</v>
      </c>
      <c r="O238" s="36">
        <f>I238*0.21</f>
        <v>0</v>
      </c>
      <c r="P238">
        <v>3</v>
      </c>
    </row>
    <row r="239" spans="1:16" ht="30" x14ac:dyDescent="0.25">
      <c r="A239" s="30" t="s">
        <v>42</v>
      </c>
      <c r="B239" s="37"/>
      <c r="E239" s="32" t="s">
        <v>339</v>
      </c>
      <c r="J239" s="38"/>
    </row>
    <row r="240" spans="1:16" x14ac:dyDescent="0.25">
      <c r="A240" s="30" t="s">
        <v>44</v>
      </c>
      <c r="B240" s="37"/>
      <c r="E240" s="39" t="s">
        <v>340</v>
      </c>
      <c r="J240" s="38"/>
    </row>
    <row r="241" spans="1:16" ht="60" x14ac:dyDescent="0.25">
      <c r="A241" s="30" t="s">
        <v>46</v>
      </c>
      <c r="B241" s="37"/>
      <c r="E241" s="32" t="s">
        <v>335</v>
      </c>
      <c r="J241" s="38"/>
    </row>
    <row r="242" spans="1:16" x14ac:dyDescent="0.25">
      <c r="A242" s="30" t="s">
        <v>36</v>
      </c>
      <c r="B242" s="30">
        <v>58</v>
      </c>
      <c r="C242" s="31" t="s">
        <v>341</v>
      </c>
      <c r="D242" s="30" t="s">
        <v>38</v>
      </c>
      <c r="E242" s="32" t="s">
        <v>342</v>
      </c>
      <c r="F242" s="33" t="s">
        <v>138</v>
      </c>
      <c r="G242" s="34">
        <v>1</v>
      </c>
      <c r="H242" s="35">
        <v>0</v>
      </c>
      <c r="I242" s="35">
        <f>ROUND(G242*H242,P4)</f>
        <v>0</v>
      </c>
      <c r="J242" s="33" t="s">
        <v>41</v>
      </c>
      <c r="O242" s="36">
        <f>I242*0.21</f>
        <v>0</v>
      </c>
      <c r="P242">
        <v>3</v>
      </c>
    </row>
    <row r="243" spans="1:16" x14ac:dyDescent="0.25">
      <c r="A243" s="30" t="s">
        <v>42</v>
      </c>
      <c r="B243" s="37"/>
      <c r="E243" s="32" t="s">
        <v>343</v>
      </c>
      <c r="J243" s="38"/>
    </row>
    <row r="244" spans="1:16" x14ac:dyDescent="0.25">
      <c r="A244" s="30" t="s">
        <v>44</v>
      </c>
      <c r="B244" s="37"/>
      <c r="E244" s="39" t="s">
        <v>344</v>
      </c>
      <c r="J244" s="38"/>
    </row>
    <row r="245" spans="1:16" ht="75" x14ac:dyDescent="0.25">
      <c r="A245" s="30" t="s">
        <v>46</v>
      </c>
      <c r="B245" s="37"/>
      <c r="E245" s="32" t="s">
        <v>345</v>
      </c>
      <c r="J245" s="38"/>
    </row>
    <row r="246" spans="1:16" x14ac:dyDescent="0.25">
      <c r="A246" s="30" t="s">
        <v>36</v>
      </c>
      <c r="B246" s="30">
        <v>59</v>
      </c>
      <c r="C246" s="31" t="s">
        <v>346</v>
      </c>
      <c r="D246" s="30" t="s">
        <v>38</v>
      </c>
      <c r="E246" s="32" t="s">
        <v>347</v>
      </c>
      <c r="F246" s="33" t="s">
        <v>77</v>
      </c>
      <c r="G246" s="34">
        <v>7.0000000000000001E-3</v>
      </c>
      <c r="H246" s="35">
        <v>0</v>
      </c>
      <c r="I246" s="35">
        <f>ROUND(G246*H246,P4)</f>
        <v>0</v>
      </c>
      <c r="J246" s="33" t="s">
        <v>41</v>
      </c>
      <c r="O246" s="36">
        <f>I246*0.21</f>
        <v>0</v>
      </c>
      <c r="P246">
        <v>3</v>
      </c>
    </row>
    <row r="247" spans="1:16" x14ac:dyDescent="0.25">
      <c r="A247" s="30" t="s">
        <v>42</v>
      </c>
      <c r="B247" s="37"/>
      <c r="E247" s="32" t="s">
        <v>149</v>
      </c>
      <c r="J247" s="38"/>
    </row>
    <row r="248" spans="1:16" ht="30" x14ac:dyDescent="0.25">
      <c r="A248" s="30" t="s">
        <v>44</v>
      </c>
      <c r="B248" s="37"/>
      <c r="E248" s="39" t="s">
        <v>348</v>
      </c>
      <c r="J248" s="38"/>
    </row>
    <row r="249" spans="1:16" ht="45" x14ac:dyDescent="0.25">
      <c r="A249" s="30" t="s">
        <v>46</v>
      </c>
      <c r="B249" s="40"/>
      <c r="C249" s="41"/>
      <c r="D249" s="41"/>
      <c r="E249" s="32" t="s">
        <v>349</v>
      </c>
      <c r="F249" s="41"/>
      <c r="G249" s="41"/>
      <c r="H249" s="41"/>
      <c r="I249" s="41"/>
      <c r="J249" s="42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010</vt:lpstr>
      <vt:lpstr>SO101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Kysilko</dc:creator>
  <cp:lastModifiedBy>Zdeněk Kysilko</cp:lastModifiedBy>
  <cp:lastPrinted>2025-08-29T07:34:26Z</cp:lastPrinted>
  <dcterms:created xsi:type="dcterms:W3CDTF">2025-08-29T07:13:25Z</dcterms:created>
  <dcterms:modified xsi:type="dcterms:W3CDTF">2025-08-29T07:34:47Z</dcterms:modified>
</cp:coreProperties>
</file>